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R\Locally Funded Employees\Time Sheets &amp; Recap Sheets\RECAP Sheets\"/>
    </mc:Choice>
  </mc:AlternateContent>
  <xr:revisionPtr revIDLastSave="0" documentId="13_ncr:1_{0136461E-CC66-4845-A184-86F1260030E1}" xr6:coauthVersionLast="47" xr6:coauthVersionMax="47" xr10:uidLastSave="{00000000-0000-0000-0000-000000000000}"/>
  <bookViews>
    <workbookView xWindow="30" yWindow="0" windowWidth="38370" windowHeight="15600" activeTab="1" xr2:uid="{00000000-000D-0000-FFFF-FFFF00000000}"/>
  </bookViews>
  <sheets>
    <sheet name="Time Sheet" sheetId="3" r:id="rId1"/>
    <sheet name="RECAP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20" i="3" s="1"/>
  <c r="B19" i="3" s="1"/>
  <c r="B18" i="3" s="1"/>
  <c r="B17" i="3" s="1"/>
  <c r="B16" i="3" s="1"/>
  <c r="B15" i="3" s="1"/>
  <c r="B14" i="3" s="1"/>
  <c r="B28" i="3" l="1"/>
  <c r="E112" i="3"/>
  <c r="F9" i="2" s="1"/>
  <c r="D112" i="3"/>
  <c r="E9" i="2" s="1"/>
  <c r="C112" i="3"/>
  <c r="D9" i="2" s="1"/>
  <c r="B35" i="3" l="1"/>
  <c r="B34" i="3" s="1"/>
  <c r="B33" i="3" s="1"/>
  <c r="B32" i="3" s="1"/>
  <c r="B31" i="3" s="1"/>
  <c r="B30" i="3" s="1"/>
  <c r="B29" i="3" s="1"/>
  <c r="B43" i="3"/>
  <c r="G105" i="3"/>
  <c r="G103" i="3"/>
  <c r="G102" i="3"/>
  <c r="G101" i="3"/>
  <c r="G100" i="3"/>
  <c r="G99" i="3"/>
  <c r="G98" i="3"/>
  <c r="G97" i="3"/>
  <c r="B66" i="3" l="1"/>
  <c r="B50" i="3"/>
  <c r="B49" i="3" s="1"/>
  <c r="B48" i="3" s="1"/>
  <c r="B47" i="3" s="1"/>
  <c r="B46" i="3" s="1"/>
  <c r="B45" i="3" s="1"/>
  <c r="B44" i="3" s="1"/>
  <c r="G104" i="3"/>
  <c r="G106" i="3" s="1"/>
  <c r="G90" i="3"/>
  <c r="G88" i="3"/>
  <c r="G87" i="3"/>
  <c r="G86" i="3"/>
  <c r="G85" i="3"/>
  <c r="G84" i="3"/>
  <c r="G83" i="3"/>
  <c r="G82" i="3"/>
  <c r="G75" i="3"/>
  <c r="G73" i="3"/>
  <c r="G72" i="3"/>
  <c r="G71" i="3"/>
  <c r="G70" i="3"/>
  <c r="G69" i="3"/>
  <c r="G68" i="3"/>
  <c r="G67" i="3"/>
  <c r="G52" i="3"/>
  <c r="G50" i="3"/>
  <c r="G49" i="3"/>
  <c r="G48" i="3"/>
  <c r="G47" i="3"/>
  <c r="G46" i="3"/>
  <c r="G45" i="3"/>
  <c r="G44" i="3"/>
  <c r="G37" i="3"/>
  <c r="G35" i="3"/>
  <c r="G34" i="3"/>
  <c r="G33" i="3"/>
  <c r="G32" i="3"/>
  <c r="G31" i="3"/>
  <c r="G30" i="3"/>
  <c r="G29" i="3"/>
  <c r="G22" i="3"/>
  <c r="G20" i="3"/>
  <c r="G19" i="3"/>
  <c r="G18" i="3"/>
  <c r="G17" i="3"/>
  <c r="G16" i="3"/>
  <c r="G15" i="3"/>
  <c r="G14" i="3"/>
  <c r="B73" i="3" l="1"/>
  <c r="B72" i="3" s="1"/>
  <c r="B71" i="3" s="1"/>
  <c r="B70" i="3" s="1"/>
  <c r="B69" i="3" s="1"/>
  <c r="B68" i="3" s="1"/>
  <c r="B67" i="3" s="1"/>
  <c r="B81" i="3"/>
  <c r="G89" i="3"/>
  <c r="G21" i="3"/>
  <c r="G74" i="3"/>
  <c r="A107" i="3"/>
  <c r="B107" i="3" s="1"/>
  <c r="G51" i="3"/>
  <c r="G36" i="3"/>
  <c r="F25" i="2"/>
  <c r="B84" i="3" l="1"/>
  <c r="B96" i="3"/>
  <c r="B85" i="3"/>
  <c r="B87" i="3"/>
  <c r="B88" i="3"/>
  <c r="B83" i="3"/>
  <c r="B82" i="3"/>
  <c r="B86" i="3"/>
  <c r="G91" i="3"/>
  <c r="G76" i="3"/>
  <c r="G53" i="3"/>
  <c r="G38" i="3"/>
  <c r="G23" i="3"/>
  <c r="B6" i="2"/>
  <c r="B5" i="2"/>
  <c r="B4" i="2"/>
  <c r="F26" i="2"/>
  <c r="B102" i="3" l="1"/>
  <c r="B100" i="3"/>
  <c r="B103" i="3"/>
  <c r="B99" i="3"/>
  <c r="B97" i="3"/>
  <c r="B101" i="3"/>
  <c r="B98" i="3"/>
  <c r="C15" i="2"/>
  <c r="C14" i="2"/>
  <c r="C13" i="2"/>
  <c r="C62" i="3" l="1"/>
  <c r="C61" i="3"/>
  <c r="C60" i="3"/>
  <c r="A77" i="3" l="1"/>
  <c r="B77" i="3" s="1"/>
  <c r="A92" i="3"/>
  <c r="B92" i="3" s="1"/>
  <c r="A54" i="3"/>
  <c r="B54" i="3" s="1"/>
  <c r="A39" i="3"/>
  <c r="B39" i="3" s="1"/>
  <c r="A24" i="3"/>
  <c r="A112" i="3" l="1"/>
  <c r="B9" i="2" s="1"/>
  <c r="C11" i="2" s="1"/>
  <c r="B24" i="3"/>
  <c r="E15" i="2"/>
  <c r="F15" i="2" s="1"/>
  <c r="B112" i="3" l="1"/>
  <c r="F11" i="2"/>
  <c r="E12" i="2"/>
  <c r="E13" i="2"/>
  <c r="F13" i="2" s="1"/>
  <c r="E14" i="2"/>
  <c r="F14" i="2" s="1"/>
  <c r="F112" i="3" l="1"/>
  <c r="C9" i="2"/>
  <c r="C12" i="2" s="1"/>
  <c r="F12" i="2" s="1"/>
  <c r="F16" i="2" s="1"/>
  <c r="F33" i="2" s="1"/>
  <c r="A9" i="2" l="1"/>
  <c r="F19" i="2"/>
  <c r="F31" i="2"/>
  <c r="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</authors>
  <commentList>
    <comment ref="C9" authorId="0" shapeId="0" xr:uid="{FC168F33-236E-4D55-AA51-BE48834AE6BF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JoAlyce Waugh</author>
    <author>Waugh.JoAlyce</author>
    <author>Sandoval, Norma</author>
  </authors>
  <commentList>
    <comment ref="E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hourly rate</t>
        </r>
      </text>
    </comment>
    <comment ref="F20" authorId="1" shapeId="0" xr:uid="{EC5E3A8E-14C7-4C63-9DB0-60256743180E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21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B2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2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29" authorId="1" shapeId="0" xr:uid="{BE3579E6-8262-40DC-B750-F919588BD562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31" authorId="1" shapeId="0" xr:uid="{A26C66B9-86AD-4C44-A012-0FDF130CCC25}">
      <text>
        <r>
          <rPr>
            <b/>
            <sz val="9"/>
            <color indexed="81"/>
            <rFont val="Tahoma"/>
            <family val="2"/>
          </rPr>
          <t>For FT employee, enter 5%</t>
        </r>
      </text>
    </comment>
    <comment ref="B35" authorId="1" shapeId="0" xr:uid="{CCE28822-2420-46FF-A0B5-16FBDB76FE4E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38" authorId="1" shapeId="0" xr:uid="{11934C36-B0DA-48ED-8251-417720B9D0F7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<sst xmlns="http://schemas.openxmlformats.org/spreadsheetml/2006/main" count="196" uniqueCount="57">
  <si>
    <t>Vacation</t>
  </si>
  <si>
    <t>TOTAL DUE: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</si>
  <si>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</si>
  <si>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</si>
  <si>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</si>
  <si>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t>Overtime</t>
  </si>
  <si>
    <t>Regular hours</t>
  </si>
  <si>
    <t>Short-sick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</si>
  <si>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</si>
  <si>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</si>
  <si>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</si>
  <si>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</si>
  <si>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</si>
  <si>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</si>
  <si>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</si>
  <si>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</si>
  <si>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</si>
  <si>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 xml:space="preserve">    Less 7.65% of employee healthcare premium</t>
  </si>
  <si>
    <t>Print Name:</t>
  </si>
  <si>
    <t>IN</t>
  </si>
  <si>
    <t>OUT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</si>
  <si>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</si>
  <si>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</si>
  <si>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</si>
  <si>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</si>
  <si>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</si>
  <si>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</si>
  <si>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</si>
  <si>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</si>
  <si>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Hrs Worked</t>
  </si>
  <si>
    <t>TOTAL</t>
  </si>
  <si>
    <t>Extended sick</t>
  </si>
  <si>
    <t>Total hours</t>
  </si>
  <si>
    <t>DATE</t>
  </si>
  <si>
    <t>Paid leave</t>
  </si>
  <si>
    <t>Short-term Sick</t>
  </si>
  <si>
    <r>
      <rPr>
        <b/>
        <sz val="10"/>
        <color indexed="8"/>
        <rFont val="Calibri"/>
        <family val="2"/>
        <scheme val="minor"/>
      </rPr>
      <t>Church/School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</si>
  <si>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Employee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</si>
  <si>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Month of Payment:</t>
    </r>
    <r>
      <rPr>
        <sz val="10"/>
        <rFont val="Calibri"/>
        <family val="2"/>
        <scheme val="minor"/>
      </rPr>
      <t xml:space="preserve"> </t>
    </r>
  </si>
  <si>
    <t>GRAND TOTAL</t>
  </si>
  <si>
    <t>TOTAL FOR PAY PERIOD</t>
  </si>
  <si>
    <t>Employee signature:</t>
  </si>
  <si>
    <t>Total Hours</t>
  </si>
  <si>
    <t>Employer healthcare premium</t>
  </si>
  <si>
    <t>Basic Life = $14.15</t>
  </si>
  <si>
    <t>Workers Comp: PT = $21; FT = $42</t>
  </si>
  <si>
    <t>Total Wages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</si>
  <si>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</si>
  <si>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</si>
  <si>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Long-term Disability: Rate is specific to employee</t>
  </si>
  <si>
    <t>LFE Time Sheet: Non-exempt Employee</t>
  </si>
  <si>
    <t>Retirement Match: Up to 3% of total wages</t>
  </si>
  <si>
    <t>Retirement Basic: 5% of total wages</t>
  </si>
  <si>
    <t>PT = Part-time; FT = Full-time (38+ hours/week)</t>
  </si>
  <si>
    <t>LFE RECAP Sheet: Non-exempt Employee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</si>
  <si>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</si>
  <si>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wages)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</si>
</sst>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5"/>
      <name val="Calibri"/>
      <family val="2"/>
      <scheme val="minor"/>
    </font>
    <font>
      <sz val="15"/>
      <name val="Arial"/>
      <family val="2"/>
    </font>
    <font>
      <b/>
      <sz val="10"/>
      <color indexed="8"/>
      <name val="Calibri"/>
      <family val="2"/>
      <scheme val="minor"/>
    </font>
    <font>
      <b/>
      <sz val="12.5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Protection="1"/>
    <xf numFmtId="2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10" fontId="7" fillId="0" borderId="0" xfId="0" applyNumberFormat="1" applyFont="1" applyBorder="1" applyProtection="1"/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lef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2" fontId="7" fillId="0" borderId="0" xfId="0" applyNumberFormat="1" applyFont="1" applyProtection="1"/>
    <xf numFmtId="164" fontId="7" fillId="0" borderId="0" xfId="0" applyNumberFormat="1" applyFont="1" applyProtection="1"/>
    <xf numFmtId="164" fontId="7" fillId="0" borderId="0" xfId="0" applyNumberFormat="1" applyFont="1" applyBorder="1" applyProtection="1"/>
    <xf numFmtId="0" fontId="16" fillId="0" borderId="0" xfId="0" applyFont="1" applyProtection="1"/>
    <xf numFmtId="164" fontId="15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0" fillId="0" borderId="1" xfId="0" applyBorder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164" fontId="9" fillId="0" borderId="4" xfId="0" applyNumberFormat="1" applyFont="1" applyBorder="1" applyProtection="1"/>
    <xf numFmtId="164" fontId="9" fillId="0" borderId="0" xfId="0" applyNumberFormat="1" applyFont="1" applyBorder="1" applyProtection="1"/>
    <xf numFmtId="0" fontId="7" fillId="0" borderId="0" xfId="0" applyFont="1" applyFill="1" applyBorder="1" applyAlignment="1" applyProtection="1"/>
    <xf numFmtId="164" fontId="7" fillId="0" borderId="8" xfId="1" applyNumberFormat="1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4" xfId="0" applyFont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" fontId="7" fillId="0" borderId="3" xfId="2" applyNumberFormat="1" applyFont="1" applyFill="1" applyBorder="1" applyProtection="1">
      <protection locked="0"/>
    </xf>
    <xf numFmtId="4" fontId="7" fillId="0" borderId="1" xfId="0" applyNumberFormat="1" applyFont="1" applyBorder="1" applyProtection="1"/>
    <xf numFmtId="4" fontId="7" fillId="0" borderId="2" xfId="2" applyNumberFormat="1" applyFont="1" applyFill="1" applyBorder="1" applyProtection="1">
      <protection locked="0"/>
    </xf>
    <xf numFmtId="4" fontId="7" fillId="0" borderId="6" xfId="0" applyNumberFormat="1" applyFont="1" applyBorder="1" applyProtection="1"/>
    <xf numFmtId="4" fontId="7" fillId="0" borderId="10" xfId="2" applyNumberFormat="1" applyFont="1" applyFill="1" applyBorder="1" applyProtection="1">
      <protection locked="0"/>
    </xf>
    <xf numFmtId="2" fontId="4" fillId="0" borderId="14" xfId="0" applyNumberFormat="1" applyFont="1" applyBorder="1" applyProtection="1"/>
    <xf numFmtId="0" fontId="1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2" fontId="4" fillId="0" borderId="0" xfId="0" applyNumberFormat="1" applyFont="1" applyProtection="1"/>
    <xf numFmtId="2" fontId="4" fillId="0" borderId="11" xfId="0" applyNumberFormat="1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4" fillId="0" borderId="12" xfId="0" applyNumberFormat="1" applyFont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Protection="1"/>
    <xf numFmtId="0" fontId="0" fillId="0" borderId="1" xfId="0" applyBorder="1" applyProtection="1"/>
    <xf numFmtId="165" fontId="4" fillId="0" borderId="0" xfId="0" applyNumberFormat="1" applyFont="1" applyProtection="1"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5" xfId="0" applyFont="1" applyBorder="1" applyAlignment="1" applyProtection="1">
      <alignment horizontal="center"/>
    </xf>
    <xf numFmtId="4" fontId="18" fillId="0" borderId="5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right" vertical="center"/>
    </xf>
    <xf numFmtId="14" fontId="19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right"/>
    </xf>
    <xf numFmtId="4" fontId="7" fillId="0" borderId="17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4" fillId="2" borderId="0" xfId="0" applyFont="1" applyFill="1" applyProtection="1"/>
    <xf numFmtId="164" fontId="9" fillId="2" borderId="0" xfId="0" applyNumberFormat="1" applyFont="1" applyFill="1" applyBorder="1" applyProtection="1"/>
    <xf numFmtId="0" fontId="9" fillId="2" borderId="0" xfId="0" applyFont="1" applyFill="1" applyProtection="1"/>
    <xf numFmtId="4" fontId="7" fillId="0" borderId="2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2" fillId="0" borderId="0" xfId="0" applyFont="1" applyFill="1" applyProtection="1"/>
    <xf numFmtId="0" fontId="22" fillId="0" borderId="0" xfId="0" applyFont="1" applyAlignment="1" applyProtection="1">
      <alignment vertical="center"/>
    </xf>
    <xf numFmtId="0" fontId="0" fillId="0" borderId="1" xfId="0" applyBorder="1" applyProtection="1">
      <protection locked="0"/>
    </xf>
    <xf numFmtId="0" fontId="6" fillId="0" borderId="0" xfId="0" applyFont="1" applyAlignment="1" applyProtection="1"/>
    <xf numFmtId="4" fontId="7" fillId="0" borderId="0" xfId="0" applyNumberFormat="1" applyFont="1" applyBorder="1" applyProtection="1"/>
    <xf numFmtId="0" fontId="23" fillId="0" borderId="0" xfId="0" applyFont="1" applyProtection="1"/>
    <xf numFmtId="2" fontId="4" fillId="0" borderId="0" xfId="0" applyNumberFormat="1" applyFont="1" applyBorder="1" applyAlignment="1" applyProtection="1">
      <alignment horizontal="center"/>
      <protection locked="0"/>
    </xf>
    <xf numFmtId="10" fontId="7" fillId="0" borderId="0" xfId="2" applyNumberFormat="1" applyFont="1" applyFill="1" applyBorder="1" applyProtection="1"/>
    <xf numFmtId="14" fontId="5" fillId="0" borderId="1" xfId="0" applyNumberFormat="1" applyFont="1" applyBorder="1" applyProtection="1"/>
    <xf numFmtId="14" fontId="4" fillId="0" borderId="4" xfId="0" applyNumberFormat="1" applyFont="1" applyBorder="1" applyProtection="1"/>
    <xf numFmtId="0" fontId="5" fillId="0" borderId="15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4" fillId="0" borderId="15" xfId="0" applyNumberFormat="1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showZeros="0" view="pageLayout" zoomScaleNormal="100" workbookViewId="0">
      <selection activeCell="C6" sqref="C6"/>
    </sheetView>
  </sheetViews>
  <sheetFormatPr defaultColWidth="9.140625" defaultRowHeight="12.75" x14ac:dyDescent="0.2"/>
  <cols>
    <col min="1" max="7" width="13" style="15" customWidth="1"/>
    <col min="8" max="9" width="11" style="15" customWidth="1"/>
    <col min="10" max="16384" width="9.140625" style="15"/>
  </cols>
  <sheetData>
    <row r="1" spans="1:8" ht="23.25" x14ac:dyDescent="0.35">
      <c r="A1" s="13" t="s">
        <v>50</v>
      </c>
      <c r="B1" s="13"/>
      <c r="C1" s="14"/>
      <c r="D1" s="1"/>
      <c r="E1" s="1"/>
      <c r="F1" s="1"/>
      <c r="G1" s="1"/>
    </row>
    <row r="2" spans="1:8" s="70" customFormat="1" ht="12.95" customHeight="1" x14ac:dyDescent="0.2">
      <c r="A2" s="85" t="s">
        <v>53</v>
      </c>
      <c r="B2" s="67"/>
      <c r="C2" s="68"/>
      <c r="D2" s="69"/>
      <c r="E2" s="69"/>
      <c r="F2" s="69"/>
      <c r="G2" s="69"/>
    </row>
    <row r="3" spans="1:8" ht="12.95" customHeight="1" x14ac:dyDescent="0.2">
      <c r="A3" s="1"/>
      <c r="B3" s="1"/>
      <c r="C3" s="1"/>
      <c r="D3" s="1"/>
      <c r="E3" s="1"/>
      <c r="F3" s="1"/>
      <c r="G3" s="1"/>
    </row>
    <row r="4" spans="1:8" ht="12.95" customHeight="1" x14ac:dyDescent="0.2">
      <c r="A4" s="1" t="s">
        <v>36</v>
      </c>
      <c r="B4" s="50"/>
      <c r="C4" s="11"/>
      <c r="D4" s="51"/>
      <c r="E4" s="51"/>
      <c r="F4" s="51"/>
      <c r="G4" s="1"/>
    </row>
    <row r="5" spans="1:8" ht="12.95" customHeight="1" x14ac:dyDescent="0.2">
      <c r="A5" s="1" t="s">
        <v>37</v>
      </c>
      <c r="B5" s="50"/>
      <c r="C5" s="11"/>
      <c r="D5" s="51"/>
      <c r="E5" s="51"/>
      <c r="F5" s="51"/>
      <c r="G5" s="1"/>
    </row>
    <row r="6" spans="1:8" ht="12.95" customHeight="1" x14ac:dyDescent="0.2">
      <c r="A6" s="1" t="s">
        <v>38</v>
      </c>
      <c r="B6" s="50"/>
      <c r="C6" s="66"/>
      <c r="D6" s="51"/>
      <c r="E6" s="51"/>
      <c r="F6" s="51"/>
      <c r="G6" s="1"/>
    </row>
    <row r="7" spans="1:8" ht="12.95" customHeight="1" x14ac:dyDescent="0.2">
      <c r="A7" s="1"/>
      <c r="B7" s="50"/>
      <c r="C7" s="18"/>
      <c r="D7" s="52"/>
      <c r="E7" s="52"/>
      <c r="F7" s="52"/>
      <c r="G7" s="1"/>
    </row>
    <row r="8" spans="1:8" ht="12.95" customHeight="1" x14ac:dyDescent="0.2">
      <c r="H8" s="19"/>
    </row>
    <row r="9" spans="1:8" ht="12.95" customHeight="1" x14ac:dyDescent="0.25">
      <c r="A9" s="1" t="s">
        <v>41</v>
      </c>
      <c r="C9" s="86"/>
      <c r="D9" s="63"/>
      <c r="E9" s="63"/>
      <c r="F9" s="63"/>
      <c r="H9" s="20"/>
    </row>
    <row r="10" spans="1:8" ht="12.95" customHeight="1" x14ac:dyDescent="0.25">
      <c r="H10" s="21"/>
    </row>
    <row r="11" spans="1:8" ht="12.95" customHeight="1" x14ac:dyDescent="0.25">
      <c r="H11" s="21"/>
    </row>
    <row r="12" spans="1:8" ht="12.95" customHeight="1" x14ac:dyDescent="0.25">
      <c r="A12" s="50"/>
      <c r="B12" s="53" t="s">
        <v>33</v>
      </c>
      <c r="C12" s="50"/>
      <c r="D12" s="50"/>
      <c r="E12" s="50"/>
      <c r="F12" s="50"/>
      <c r="G12" s="1"/>
      <c r="H12" s="21"/>
    </row>
    <row r="13" spans="1:8" ht="12.95" customHeight="1" x14ac:dyDescent="0.25">
      <c r="A13" s="54" t="s">
        <v>21</v>
      </c>
      <c r="B13" s="92" t="str">
        <f>IFERROR((EOMONTH(C6,-2)+16)+7-WEEKDAY((EOMONTH(C6,-2)+16)+7),"")</f>
        <v/>
      </c>
      <c r="C13" s="26" t="s">
        <v>19</v>
      </c>
      <c r="D13" s="26" t="s">
        <v>20</v>
      </c>
      <c r="E13" s="26" t="s">
        <v>19</v>
      </c>
      <c r="F13" s="26" t="s">
        <v>20</v>
      </c>
      <c r="G13" s="26" t="s">
        <v>29</v>
      </c>
      <c r="H13" s="21"/>
    </row>
    <row r="14" spans="1:8" ht="12.95" customHeight="1" x14ac:dyDescent="0.25">
      <c r="A14" s="1" t="s">
        <v>22</v>
      </c>
      <c r="B14" s="93" t="str">
        <f>IFERROR(IF(DAY(B15-1)&gt;=16,B15-1,""),"")</f>
        <v/>
      </c>
      <c r="C14" s="64"/>
      <c r="D14" s="64"/>
      <c r="E14" s="64"/>
      <c r="F14" s="64"/>
      <c r="G14" s="55">
        <f t="shared" ref="G14:G20" si="0">ROUND(SUM((D14-C14)+(F14-E14))*24,2)</f>
        <v>0</v>
      </c>
      <c r="H14" s="21"/>
    </row>
    <row r="15" spans="1:8" ht="12.95" customHeight="1" x14ac:dyDescent="0.25">
      <c r="A15" s="1" t="s">
        <v>23</v>
      </c>
      <c r="B15" s="93" t="str">
        <f t="shared" ref="B15:B19" si="1">IFERROR(IF(DAY(B16-1)&gt;=16,B16-1,""),"")</f>
        <v/>
      </c>
      <c r="C15" s="64"/>
      <c r="D15" s="64"/>
      <c r="E15" s="64"/>
      <c r="F15" s="64"/>
      <c r="G15" s="55">
        <f t="shared" si="0"/>
        <v>0</v>
      </c>
      <c r="H15" s="21"/>
    </row>
    <row r="16" spans="1:8" ht="12.95" customHeight="1" x14ac:dyDescent="0.25">
      <c r="A16" s="1" t="s">
        <v>24</v>
      </c>
      <c r="B16" s="93" t="str">
        <f t="shared" si="1"/>
        <v/>
      </c>
      <c r="C16" s="64"/>
      <c r="D16" s="64"/>
      <c r="E16" s="64"/>
      <c r="F16" s="64"/>
      <c r="G16" s="55">
        <f t="shared" si="0"/>
        <v>0</v>
      </c>
      <c r="H16" s="21"/>
    </row>
    <row r="17" spans="1:8" ht="12.95" customHeight="1" x14ac:dyDescent="0.25">
      <c r="A17" s="1" t="s">
        <v>25</v>
      </c>
      <c r="B17" s="93" t="str">
        <f t="shared" si="1"/>
        <v/>
      </c>
      <c r="C17" s="64"/>
      <c r="D17" s="64"/>
      <c r="E17" s="64"/>
      <c r="F17" s="64"/>
      <c r="G17" s="55">
        <f t="shared" si="0"/>
        <v>0</v>
      </c>
      <c r="H17" s="21"/>
    </row>
    <row r="18" spans="1:8" s="19" customFormat="1" ht="12.95" customHeight="1" x14ac:dyDescent="0.25">
      <c r="A18" s="1" t="s">
        <v>26</v>
      </c>
      <c r="B18" s="93" t="str">
        <f t="shared" si="1"/>
        <v/>
      </c>
      <c r="C18" s="64"/>
      <c r="D18" s="64"/>
      <c r="E18" s="64"/>
      <c r="F18" s="64"/>
      <c r="G18" s="55">
        <f t="shared" si="0"/>
        <v>0</v>
      </c>
      <c r="H18" s="22"/>
    </row>
    <row r="19" spans="1:8" ht="12.95" customHeight="1" x14ac:dyDescent="0.25">
      <c r="A19" s="1" t="s">
        <v>27</v>
      </c>
      <c r="B19" s="93" t="str">
        <f t="shared" si="1"/>
        <v/>
      </c>
      <c r="C19" s="64"/>
      <c r="D19" s="64"/>
      <c r="E19" s="64"/>
      <c r="F19" s="64"/>
      <c r="G19" s="55">
        <f t="shared" si="0"/>
        <v>0</v>
      </c>
      <c r="H19" s="22"/>
    </row>
    <row r="20" spans="1:8" ht="12.95" customHeight="1" x14ac:dyDescent="0.25">
      <c r="A20" s="1" t="s">
        <v>28</v>
      </c>
      <c r="B20" s="93" t="str">
        <f>IFERROR(IF(DAY(B13)&gt;=13,B13,""),"")</f>
        <v/>
      </c>
      <c r="C20" s="64"/>
      <c r="D20" s="64"/>
      <c r="E20" s="64"/>
      <c r="F20" s="64"/>
      <c r="G20" s="55">
        <f t="shared" si="0"/>
        <v>0</v>
      </c>
      <c r="H20" s="23"/>
    </row>
    <row r="21" spans="1:8" ht="12.95" customHeight="1" x14ac:dyDescent="0.25">
      <c r="A21" s="1"/>
      <c r="B21" s="1"/>
      <c r="C21" s="1"/>
      <c r="D21" s="1"/>
      <c r="E21" s="1"/>
      <c r="F21" s="1" t="s">
        <v>32</v>
      </c>
      <c r="G21" s="56">
        <f>SUM(G14:G20)</f>
        <v>0</v>
      </c>
      <c r="H21" s="23"/>
    </row>
    <row r="22" spans="1:8" s="24" customFormat="1" ht="12.95" customHeight="1" x14ac:dyDescent="0.3">
      <c r="A22" s="1"/>
      <c r="B22" s="50"/>
      <c r="C22" s="50"/>
      <c r="D22" s="50"/>
      <c r="E22" s="50"/>
      <c r="F22" s="1" t="s">
        <v>34</v>
      </c>
      <c r="G22" s="55">
        <f>SUM(C24:E24)</f>
        <v>0</v>
      </c>
      <c r="H22" s="25"/>
    </row>
    <row r="23" spans="1:8" s="16" customFormat="1" ht="12.95" customHeight="1" thickBot="1" x14ac:dyDescent="0.3">
      <c r="A23" s="57" t="s">
        <v>8</v>
      </c>
      <c r="B23" s="57" t="s">
        <v>5</v>
      </c>
      <c r="C23" s="57" t="s">
        <v>0</v>
      </c>
      <c r="D23" s="57" t="s">
        <v>7</v>
      </c>
      <c r="E23" s="57" t="s">
        <v>31</v>
      </c>
      <c r="F23" s="58" t="s">
        <v>30</v>
      </c>
      <c r="G23" s="59">
        <f>SUM(G21+G22)</f>
        <v>0</v>
      </c>
    </row>
    <row r="24" spans="1:8" ht="12.95" customHeight="1" thickTop="1" thickBot="1" x14ac:dyDescent="0.3">
      <c r="A24" s="60">
        <f>IF(G21&lt;40,G21,40)</f>
        <v>0</v>
      </c>
      <c r="B24" s="60">
        <f>IF(G21&gt;A24,G21-A24,0)</f>
        <v>0</v>
      </c>
      <c r="C24" s="65"/>
      <c r="D24" s="65"/>
      <c r="E24" s="65"/>
      <c r="F24" s="50"/>
      <c r="G24" s="55"/>
      <c r="H24" s="20"/>
    </row>
    <row r="25" spans="1:8" ht="12.95" customHeight="1" thickTop="1" x14ac:dyDescent="0.2">
      <c r="A25" s="61"/>
      <c r="B25" s="61"/>
      <c r="C25" s="61"/>
      <c r="D25" s="61"/>
      <c r="E25" s="61"/>
      <c r="F25" s="50"/>
      <c r="G25" s="55"/>
      <c r="H25" s="19"/>
    </row>
    <row r="26" spans="1:8" ht="12.95" customHeight="1" x14ac:dyDescent="0.2">
      <c r="A26" s="61"/>
      <c r="B26" s="61"/>
      <c r="C26" s="61"/>
      <c r="D26" s="61"/>
      <c r="E26" s="61"/>
      <c r="F26" s="50"/>
      <c r="G26" s="55"/>
      <c r="H26" s="19"/>
    </row>
    <row r="27" spans="1:8" ht="12.95" customHeight="1" x14ac:dyDescent="0.2">
      <c r="A27" s="1"/>
      <c r="B27" s="53" t="s">
        <v>33</v>
      </c>
      <c r="C27" s="1"/>
      <c r="D27" s="1"/>
      <c r="E27" s="1"/>
      <c r="F27" s="1"/>
      <c r="G27" s="1"/>
      <c r="H27" s="19"/>
    </row>
    <row r="28" spans="1:8" ht="12.95" customHeight="1" x14ac:dyDescent="0.2">
      <c r="A28" s="54" t="s">
        <v>21</v>
      </c>
      <c r="B28" s="92" t="str">
        <f>IFERROR(B13+7,"")</f>
        <v/>
      </c>
      <c r="C28" s="26" t="s">
        <v>19</v>
      </c>
      <c r="D28" s="26" t="s">
        <v>20</v>
      </c>
      <c r="E28" s="26" t="s">
        <v>19</v>
      </c>
      <c r="F28" s="26" t="s">
        <v>20</v>
      </c>
      <c r="G28" s="26" t="s">
        <v>29</v>
      </c>
      <c r="H28" s="19"/>
    </row>
    <row r="29" spans="1:8" ht="12.95" customHeight="1" x14ac:dyDescent="0.2">
      <c r="A29" s="1" t="s">
        <v>22</v>
      </c>
      <c r="B29" s="93" t="str">
        <f>IFERROR(B30-1,"")</f>
        <v/>
      </c>
      <c r="C29" s="64"/>
      <c r="D29" s="64"/>
      <c r="E29" s="64"/>
      <c r="F29" s="64"/>
      <c r="G29" s="55">
        <f t="shared" ref="G29:G35" si="2">ROUND(SUM((D29-C29)+(F29-E29))*24,2)</f>
        <v>0</v>
      </c>
      <c r="H29" s="19"/>
    </row>
    <row r="30" spans="1:8" ht="12.95" customHeight="1" x14ac:dyDescent="0.2">
      <c r="A30" s="1" t="s">
        <v>23</v>
      </c>
      <c r="B30" s="93" t="str">
        <f t="shared" ref="B30:B34" si="3">IFERROR(B31-1,"")</f>
        <v/>
      </c>
      <c r="C30" s="64"/>
      <c r="D30" s="64"/>
      <c r="E30" s="64"/>
      <c r="F30" s="64"/>
      <c r="G30" s="55">
        <f t="shared" si="2"/>
        <v>0</v>
      </c>
      <c r="H30" s="19"/>
    </row>
    <row r="31" spans="1:8" ht="12.95" customHeight="1" x14ac:dyDescent="0.2">
      <c r="A31" s="1" t="s">
        <v>24</v>
      </c>
      <c r="B31" s="93" t="str">
        <f t="shared" si="3"/>
        <v/>
      </c>
      <c r="C31" s="64"/>
      <c r="D31" s="64"/>
      <c r="E31" s="64"/>
      <c r="F31" s="64"/>
      <c r="G31" s="55">
        <f t="shared" si="2"/>
        <v>0</v>
      </c>
      <c r="H31" s="19"/>
    </row>
    <row r="32" spans="1:8" ht="12.95" customHeight="1" x14ac:dyDescent="0.2">
      <c r="A32" s="1" t="s">
        <v>25</v>
      </c>
      <c r="B32" s="93" t="str">
        <f t="shared" si="3"/>
        <v/>
      </c>
      <c r="C32" s="64"/>
      <c r="D32" s="64"/>
      <c r="E32" s="64"/>
      <c r="F32" s="64"/>
      <c r="G32" s="55">
        <f t="shared" si="2"/>
        <v>0</v>
      </c>
      <c r="H32" s="19"/>
    </row>
    <row r="33" spans="1:8" s="19" customFormat="1" ht="12.95" customHeight="1" x14ac:dyDescent="0.2">
      <c r="A33" s="1" t="s">
        <v>26</v>
      </c>
      <c r="B33" s="93" t="str">
        <f t="shared" si="3"/>
        <v/>
      </c>
      <c r="C33" s="64"/>
      <c r="D33" s="64"/>
      <c r="E33" s="64"/>
      <c r="F33" s="64"/>
      <c r="G33" s="55">
        <f t="shared" si="2"/>
        <v>0</v>
      </c>
    </row>
    <row r="34" spans="1:8" ht="12.95" customHeight="1" x14ac:dyDescent="0.2">
      <c r="A34" s="1" t="s">
        <v>27</v>
      </c>
      <c r="B34" s="93" t="str">
        <f t="shared" si="3"/>
        <v/>
      </c>
      <c r="C34" s="64"/>
      <c r="D34" s="64"/>
      <c r="E34" s="64"/>
      <c r="F34" s="64"/>
      <c r="G34" s="55">
        <f t="shared" si="2"/>
        <v>0</v>
      </c>
      <c r="H34" s="19"/>
    </row>
    <row r="35" spans="1:8" ht="12.95" customHeight="1" x14ac:dyDescent="0.2">
      <c r="A35" s="1" t="s">
        <v>28</v>
      </c>
      <c r="B35" s="93" t="str">
        <f>IFERROR(B28,"")</f>
        <v/>
      </c>
      <c r="C35" s="64"/>
      <c r="D35" s="64"/>
      <c r="E35" s="64"/>
      <c r="F35" s="64"/>
      <c r="G35" s="55">
        <f t="shared" si="2"/>
        <v>0</v>
      </c>
      <c r="H35" s="19"/>
    </row>
    <row r="36" spans="1:8" ht="12.95" customHeight="1" x14ac:dyDescent="0.2">
      <c r="A36" s="1"/>
      <c r="B36" s="1"/>
      <c r="C36" s="1"/>
      <c r="D36" s="1"/>
      <c r="E36" s="1"/>
      <c r="F36" s="1" t="s">
        <v>32</v>
      </c>
      <c r="G36" s="56">
        <f>SUM(G29:G35)</f>
        <v>0</v>
      </c>
      <c r="H36" s="19"/>
    </row>
    <row r="37" spans="1:8" s="24" customFormat="1" ht="12.95" customHeight="1" x14ac:dyDescent="0.25">
      <c r="A37" s="1"/>
      <c r="B37" s="1"/>
      <c r="C37" s="1"/>
      <c r="D37" s="1"/>
      <c r="E37" s="1"/>
      <c r="F37" s="1" t="s">
        <v>34</v>
      </c>
      <c r="G37" s="55">
        <f>SUM(C39:E39)</f>
        <v>0</v>
      </c>
    </row>
    <row r="38" spans="1:8" s="16" customFormat="1" ht="12.95" customHeight="1" thickBot="1" x14ac:dyDescent="0.3">
      <c r="A38" s="57" t="s">
        <v>8</v>
      </c>
      <c r="B38" s="57" t="s">
        <v>5</v>
      </c>
      <c r="C38" s="57" t="s">
        <v>0</v>
      </c>
      <c r="D38" s="57" t="s">
        <v>7</v>
      </c>
      <c r="E38" s="57" t="s">
        <v>31</v>
      </c>
      <c r="F38" s="58" t="s">
        <v>30</v>
      </c>
      <c r="G38" s="59">
        <f>SUM(G36+G37)</f>
        <v>0</v>
      </c>
    </row>
    <row r="39" spans="1:8" ht="12.95" customHeight="1" thickTop="1" thickBot="1" x14ac:dyDescent="0.3">
      <c r="A39" s="60">
        <f>IF(G36&lt;40,G36,40)</f>
        <v>0</v>
      </c>
      <c r="B39" s="60">
        <f>IF(G36&gt;A39,G36-A39,0)</f>
        <v>0</v>
      </c>
      <c r="C39" s="65"/>
      <c r="D39" s="65"/>
      <c r="E39" s="65"/>
      <c r="F39" s="50"/>
      <c r="G39" s="1"/>
      <c r="H39" s="20"/>
    </row>
    <row r="40" spans="1:8" ht="12.95" customHeight="1" thickTop="1" x14ac:dyDescent="0.2">
      <c r="A40" s="61"/>
      <c r="B40" s="61"/>
      <c r="C40" s="61"/>
      <c r="D40" s="61"/>
      <c r="E40" s="61"/>
      <c r="F40" s="50"/>
      <c r="G40" s="1"/>
      <c r="H40" s="19"/>
    </row>
    <row r="41" spans="1:8" ht="12.95" customHeight="1" x14ac:dyDescent="0.2">
      <c r="A41" s="62"/>
      <c r="B41" s="62"/>
      <c r="C41" s="62"/>
      <c r="D41" s="62"/>
      <c r="E41" s="62"/>
      <c r="F41" s="50"/>
      <c r="G41" s="1"/>
      <c r="H41" s="19"/>
    </row>
    <row r="42" spans="1:8" ht="12.95" customHeight="1" x14ac:dyDescent="0.2">
      <c r="A42" s="1"/>
      <c r="B42" s="53" t="s">
        <v>33</v>
      </c>
      <c r="C42" s="1"/>
      <c r="D42" s="1"/>
      <c r="E42" s="1"/>
      <c r="F42" s="1"/>
      <c r="G42" s="1"/>
      <c r="H42" s="19"/>
    </row>
    <row r="43" spans="1:8" ht="12.95" customHeight="1" x14ac:dyDescent="0.2">
      <c r="A43" s="54" t="s">
        <v>21</v>
      </c>
      <c r="B43" s="92" t="str">
        <f>IFERROR(B28+7,"")</f>
        <v/>
      </c>
      <c r="C43" s="26" t="s">
        <v>19</v>
      </c>
      <c r="D43" s="26" t="s">
        <v>20</v>
      </c>
      <c r="E43" s="26" t="s">
        <v>19</v>
      </c>
      <c r="F43" s="26" t="s">
        <v>20</v>
      </c>
      <c r="G43" s="26" t="s">
        <v>29</v>
      </c>
      <c r="H43" s="19"/>
    </row>
    <row r="44" spans="1:8" ht="12.95" customHeight="1" x14ac:dyDescent="0.2">
      <c r="A44" s="1" t="s">
        <v>22</v>
      </c>
      <c r="B44" s="93" t="str">
        <f>IFERROR(B45-1,"")</f>
        <v/>
      </c>
      <c r="C44" s="64"/>
      <c r="D44" s="64"/>
      <c r="E44" s="64"/>
      <c r="F44" s="64"/>
      <c r="G44" s="55">
        <f t="shared" ref="G44:G50" si="4">ROUND(SUM((D44-C44)+(F44-E44))*24,2)</f>
        <v>0</v>
      </c>
      <c r="H44" s="19"/>
    </row>
    <row r="45" spans="1:8" ht="12.95" customHeight="1" x14ac:dyDescent="0.2">
      <c r="A45" s="1" t="s">
        <v>23</v>
      </c>
      <c r="B45" s="93" t="str">
        <f t="shared" ref="B45:B49" si="5">IFERROR(B46-1,"")</f>
        <v/>
      </c>
      <c r="C45" s="64"/>
      <c r="D45" s="64"/>
      <c r="E45" s="64"/>
      <c r="F45" s="64"/>
      <c r="G45" s="55">
        <f t="shared" si="4"/>
        <v>0</v>
      </c>
      <c r="H45" s="19"/>
    </row>
    <row r="46" spans="1:8" ht="12.95" customHeight="1" x14ac:dyDescent="0.2">
      <c r="A46" s="1" t="s">
        <v>24</v>
      </c>
      <c r="B46" s="93" t="str">
        <f t="shared" si="5"/>
        <v/>
      </c>
      <c r="C46" s="64"/>
      <c r="D46" s="64"/>
      <c r="E46" s="64"/>
      <c r="F46" s="64"/>
      <c r="G46" s="55">
        <f t="shared" si="4"/>
        <v>0</v>
      </c>
      <c r="H46" s="19"/>
    </row>
    <row r="47" spans="1:8" ht="12.95" customHeight="1" x14ac:dyDescent="0.2">
      <c r="A47" s="1" t="s">
        <v>25</v>
      </c>
      <c r="B47" s="93" t="str">
        <f t="shared" si="5"/>
        <v/>
      </c>
      <c r="C47" s="64"/>
      <c r="D47" s="64"/>
      <c r="E47" s="64"/>
      <c r="F47" s="64"/>
      <c r="G47" s="55">
        <f t="shared" si="4"/>
        <v>0</v>
      </c>
      <c r="H47" s="19"/>
    </row>
    <row r="48" spans="1:8" s="19" customFormat="1" ht="12.95" customHeight="1" x14ac:dyDescent="0.2">
      <c r="A48" s="1" t="s">
        <v>26</v>
      </c>
      <c r="B48" s="93" t="str">
        <f t="shared" si="5"/>
        <v/>
      </c>
      <c r="C48" s="64"/>
      <c r="D48" s="64"/>
      <c r="E48" s="64"/>
      <c r="F48" s="64"/>
      <c r="G48" s="55">
        <f t="shared" si="4"/>
        <v>0</v>
      </c>
    </row>
    <row r="49" spans="1:8" ht="12.95" customHeight="1" x14ac:dyDescent="0.2">
      <c r="A49" s="1" t="s">
        <v>27</v>
      </c>
      <c r="B49" s="93" t="str">
        <f t="shared" si="5"/>
        <v/>
      </c>
      <c r="C49" s="64"/>
      <c r="D49" s="64"/>
      <c r="E49" s="64"/>
      <c r="F49" s="64"/>
      <c r="G49" s="55">
        <f t="shared" si="4"/>
        <v>0</v>
      </c>
      <c r="H49" s="19"/>
    </row>
    <row r="50" spans="1:8" ht="12.95" customHeight="1" x14ac:dyDescent="0.2">
      <c r="A50" s="1" t="s">
        <v>28</v>
      </c>
      <c r="B50" s="93" t="str">
        <f>IFERROR(B43,"")</f>
        <v/>
      </c>
      <c r="C50" s="64"/>
      <c r="D50" s="64"/>
      <c r="E50" s="64"/>
      <c r="F50" s="64"/>
      <c r="G50" s="55">
        <f t="shared" si="4"/>
        <v>0</v>
      </c>
      <c r="H50" s="19"/>
    </row>
    <row r="51" spans="1:8" ht="12.95" customHeight="1" x14ac:dyDescent="0.2">
      <c r="A51" s="1"/>
      <c r="B51" s="1"/>
      <c r="C51" s="1"/>
      <c r="D51" s="1"/>
      <c r="E51" s="1"/>
      <c r="F51" s="1" t="s">
        <v>32</v>
      </c>
      <c r="G51" s="56">
        <f>SUM(G44:G50)</f>
        <v>0</v>
      </c>
      <c r="H51" s="19"/>
    </row>
    <row r="52" spans="1:8" ht="12.95" customHeight="1" x14ac:dyDescent="0.2">
      <c r="A52" s="1"/>
      <c r="B52" s="1"/>
      <c r="C52" s="1"/>
      <c r="D52" s="1"/>
      <c r="E52" s="1"/>
      <c r="F52" s="1" t="s">
        <v>34</v>
      </c>
      <c r="G52" s="55">
        <f>SUM(C54:E54)</f>
        <v>0</v>
      </c>
      <c r="H52" s="19"/>
    </row>
    <row r="53" spans="1:8" ht="12.95" customHeight="1" thickBot="1" x14ac:dyDescent="0.25">
      <c r="A53" s="57" t="s">
        <v>8</v>
      </c>
      <c r="B53" s="57" t="s">
        <v>5</v>
      </c>
      <c r="C53" s="57" t="s">
        <v>0</v>
      </c>
      <c r="D53" s="57" t="s">
        <v>7</v>
      </c>
      <c r="E53" s="57" t="s">
        <v>31</v>
      </c>
      <c r="F53" s="58" t="s">
        <v>30</v>
      </c>
      <c r="G53" s="59">
        <f>SUM(G51+G52)</f>
        <v>0</v>
      </c>
      <c r="H53" s="19"/>
    </row>
    <row r="54" spans="1:8" ht="12.95" customHeight="1" thickTop="1" thickBot="1" x14ac:dyDescent="0.25">
      <c r="A54" s="60">
        <f>IF(G51&lt;40,G51,40)</f>
        <v>0</v>
      </c>
      <c r="B54" s="60">
        <f>IF(G51&gt;A54,G51-A54,0)</f>
        <v>0</v>
      </c>
      <c r="C54" s="65"/>
      <c r="D54" s="65"/>
      <c r="E54" s="65"/>
      <c r="F54" s="50"/>
      <c r="G54" s="1"/>
      <c r="H54" s="19"/>
    </row>
    <row r="55" spans="1:8" ht="12.95" customHeight="1" thickTop="1" x14ac:dyDescent="0.2">
      <c r="A55" s="61"/>
      <c r="B55" s="61"/>
      <c r="C55" s="90"/>
      <c r="D55" s="90"/>
      <c r="E55" s="90"/>
      <c r="F55" s="50"/>
      <c r="G55" s="1"/>
      <c r="H55" s="19"/>
    </row>
    <row r="56" spans="1:8" ht="12.95" customHeight="1" x14ac:dyDescent="0.2">
      <c r="A56" s="61"/>
      <c r="B56" s="61"/>
      <c r="C56" s="90"/>
      <c r="D56" s="90"/>
      <c r="E56" s="90"/>
      <c r="F56" s="50"/>
      <c r="G56" s="1"/>
      <c r="H56" s="19"/>
    </row>
    <row r="57" spans="1:8" ht="23.25" x14ac:dyDescent="0.35">
      <c r="A57" s="13" t="s">
        <v>50</v>
      </c>
      <c r="B57" s="13"/>
      <c r="C57" s="14"/>
      <c r="D57" s="1"/>
      <c r="E57" s="1"/>
      <c r="F57" s="1"/>
      <c r="G57" s="16"/>
      <c r="H57" s="19"/>
    </row>
    <row r="58" spans="1:8" s="70" customFormat="1" ht="12.95" customHeight="1" x14ac:dyDescent="0.2">
      <c r="A58" s="85" t="s">
        <v>53</v>
      </c>
      <c r="B58" s="67"/>
      <c r="C58" s="68"/>
      <c r="D58" s="69"/>
      <c r="E58" s="69"/>
      <c r="F58" s="69"/>
      <c r="G58" s="69"/>
    </row>
    <row r="59" spans="1:8" ht="12.95" customHeight="1" x14ac:dyDescent="0.2">
      <c r="A59" s="1"/>
      <c r="B59" s="1"/>
      <c r="C59" s="1"/>
      <c r="D59" s="1"/>
      <c r="E59" s="1"/>
      <c r="F59" s="1"/>
      <c r="G59" s="1"/>
      <c r="H59" s="19"/>
    </row>
    <row r="60" spans="1:8" ht="12.95" customHeight="1" x14ac:dyDescent="0.2">
      <c r="A60" s="1" t="s">
        <v>36</v>
      </c>
      <c r="B60" s="1"/>
      <c r="C60" s="17">
        <f>IF(ISBLANK(C4),0,C4)</f>
        <v>0</v>
      </c>
      <c r="D60" s="51"/>
      <c r="E60" s="51"/>
      <c r="F60" s="51"/>
      <c r="G60" s="1"/>
      <c r="H60" s="19"/>
    </row>
    <row r="61" spans="1:8" ht="12.95" customHeight="1" x14ac:dyDescent="0.2">
      <c r="A61" s="1" t="s">
        <v>37</v>
      </c>
      <c r="B61" s="1"/>
      <c r="C61" s="17">
        <f>IF(ISBLANK(C5),0,C5)</f>
        <v>0</v>
      </c>
      <c r="D61" s="51"/>
      <c r="E61" s="51"/>
      <c r="F61" s="51"/>
      <c r="G61" s="1"/>
    </row>
    <row r="62" spans="1:8" ht="12.95" customHeight="1" x14ac:dyDescent="0.2">
      <c r="A62" s="1" t="s">
        <v>38</v>
      </c>
      <c r="B62" s="1"/>
      <c r="C62" s="17">
        <f>IF(ISBLANK(C6),0,C6)</f>
        <v>0</v>
      </c>
      <c r="D62" s="51"/>
      <c r="E62" s="51"/>
      <c r="F62" s="51"/>
      <c r="G62" s="1"/>
    </row>
    <row r="63" spans="1:8" ht="12.95" customHeight="1" x14ac:dyDescent="0.2">
      <c r="A63" s="1"/>
      <c r="B63" s="1"/>
      <c r="C63" s="18"/>
      <c r="D63" s="52"/>
      <c r="E63" s="52"/>
      <c r="F63" s="52"/>
      <c r="G63" s="1"/>
    </row>
    <row r="64" spans="1:8" ht="12.95" customHeight="1" x14ac:dyDescent="0.2">
      <c r="A64" s="1"/>
      <c r="B64" s="1"/>
      <c r="C64" s="18"/>
      <c r="D64" s="52"/>
      <c r="E64" s="52"/>
      <c r="F64" s="52"/>
      <c r="G64" s="1"/>
    </row>
    <row r="65" spans="1:8" s="19" customFormat="1" ht="12.95" customHeight="1" x14ac:dyDescent="0.2">
      <c r="A65" s="1"/>
      <c r="B65" s="53" t="s">
        <v>33</v>
      </c>
      <c r="C65" s="1"/>
      <c r="D65" s="1"/>
      <c r="E65" s="1"/>
      <c r="F65" s="1"/>
      <c r="G65" s="1"/>
    </row>
    <row r="66" spans="1:8" s="1" customFormat="1" ht="12.95" customHeight="1" x14ac:dyDescent="0.2">
      <c r="A66" s="54" t="s">
        <v>21</v>
      </c>
      <c r="B66" s="92" t="str">
        <f>IFERROR(B43+7,"")</f>
        <v/>
      </c>
      <c r="C66" s="26" t="s">
        <v>19</v>
      </c>
      <c r="D66" s="26" t="s">
        <v>20</v>
      </c>
      <c r="E66" s="26" t="s">
        <v>19</v>
      </c>
      <c r="F66" s="26" t="s">
        <v>20</v>
      </c>
      <c r="G66" s="26" t="s">
        <v>29</v>
      </c>
    </row>
    <row r="67" spans="1:8" ht="12.95" customHeight="1" x14ac:dyDescent="0.2">
      <c r="A67" s="1" t="s">
        <v>22</v>
      </c>
      <c r="B67" s="93" t="str">
        <f>IFERROR(B68-1,"")</f>
        <v/>
      </c>
      <c r="C67" s="64"/>
      <c r="D67" s="64"/>
      <c r="E67" s="64"/>
      <c r="F67" s="64"/>
      <c r="G67" s="55">
        <f t="shared" ref="G67:G73" si="6">ROUND(SUM((D67-C67)+(F67-E67))*24,2)</f>
        <v>0</v>
      </c>
      <c r="H67" s="26"/>
    </row>
    <row r="68" spans="1:8" ht="12.95" customHeight="1" x14ac:dyDescent="0.2">
      <c r="A68" s="1" t="s">
        <v>23</v>
      </c>
      <c r="B68" s="93" t="str">
        <f t="shared" ref="B68:B72" si="7">IFERROR(B69-1,"")</f>
        <v/>
      </c>
      <c r="C68" s="64"/>
      <c r="D68" s="64"/>
      <c r="E68" s="64"/>
      <c r="F68" s="64"/>
      <c r="G68" s="55">
        <f t="shared" si="6"/>
        <v>0</v>
      </c>
    </row>
    <row r="69" spans="1:8" ht="12.95" customHeight="1" x14ac:dyDescent="0.2">
      <c r="A69" s="1" t="s">
        <v>24</v>
      </c>
      <c r="B69" s="93" t="str">
        <f t="shared" si="7"/>
        <v/>
      </c>
      <c r="C69" s="64"/>
      <c r="D69" s="64"/>
      <c r="E69" s="64"/>
      <c r="F69" s="64"/>
      <c r="G69" s="55">
        <f t="shared" si="6"/>
        <v>0</v>
      </c>
    </row>
    <row r="70" spans="1:8" ht="12.95" customHeight="1" x14ac:dyDescent="0.2">
      <c r="A70" s="1" t="s">
        <v>25</v>
      </c>
      <c r="B70" s="93" t="str">
        <f t="shared" si="7"/>
        <v/>
      </c>
      <c r="C70" s="64"/>
      <c r="D70" s="64"/>
      <c r="E70" s="64"/>
      <c r="F70" s="64"/>
      <c r="G70" s="55">
        <f t="shared" si="6"/>
        <v>0</v>
      </c>
    </row>
    <row r="71" spans="1:8" ht="12.95" customHeight="1" x14ac:dyDescent="0.2">
      <c r="A71" s="1" t="s">
        <v>26</v>
      </c>
      <c r="B71" s="93" t="str">
        <f t="shared" si="7"/>
        <v/>
      </c>
      <c r="C71" s="64"/>
      <c r="D71" s="64"/>
      <c r="E71" s="64"/>
      <c r="F71" s="64"/>
      <c r="G71" s="55">
        <f t="shared" si="6"/>
        <v>0</v>
      </c>
    </row>
    <row r="72" spans="1:8" ht="12.95" customHeight="1" x14ac:dyDescent="0.2">
      <c r="A72" s="1" t="s">
        <v>27</v>
      </c>
      <c r="B72" s="93" t="str">
        <f t="shared" si="7"/>
        <v/>
      </c>
      <c r="C72" s="64"/>
      <c r="D72" s="64"/>
      <c r="E72" s="64"/>
      <c r="F72" s="64"/>
      <c r="G72" s="55">
        <f t="shared" si="6"/>
        <v>0</v>
      </c>
    </row>
    <row r="73" spans="1:8" ht="12.95" customHeight="1" x14ac:dyDescent="0.2">
      <c r="A73" s="1" t="s">
        <v>28</v>
      </c>
      <c r="B73" s="93" t="str">
        <f>IFERROR(B66,"")</f>
        <v/>
      </c>
      <c r="C73" s="64"/>
      <c r="D73" s="64"/>
      <c r="E73" s="64"/>
      <c r="F73" s="64"/>
      <c r="G73" s="55">
        <f t="shared" si="6"/>
        <v>0</v>
      </c>
    </row>
    <row r="74" spans="1:8" ht="12.95" customHeight="1" x14ac:dyDescent="0.2">
      <c r="A74" s="1"/>
      <c r="B74" s="1"/>
      <c r="C74" s="1"/>
      <c r="D74" s="1"/>
      <c r="E74" s="1"/>
      <c r="F74" s="1" t="s">
        <v>32</v>
      </c>
      <c r="G74" s="56">
        <f>SUM(G67:G73)</f>
        <v>0</v>
      </c>
    </row>
    <row r="75" spans="1:8" s="19" customFormat="1" ht="12.95" customHeight="1" x14ac:dyDescent="0.2">
      <c r="A75" s="1"/>
      <c r="B75" s="1"/>
      <c r="C75" s="1"/>
      <c r="D75" s="1"/>
      <c r="E75" s="1"/>
      <c r="F75" s="1" t="s">
        <v>34</v>
      </c>
      <c r="G75" s="55">
        <f>SUM(C77:E77)</f>
        <v>0</v>
      </c>
    </row>
    <row r="76" spans="1:8" s="27" customFormat="1" ht="12.95" customHeight="1" thickBot="1" x14ac:dyDescent="0.25">
      <c r="A76" s="57" t="s">
        <v>8</v>
      </c>
      <c r="B76" s="57" t="s">
        <v>5</v>
      </c>
      <c r="C76" s="57" t="s">
        <v>0</v>
      </c>
      <c r="D76" s="57" t="s">
        <v>7</v>
      </c>
      <c r="E76" s="57" t="s">
        <v>31</v>
      </c>
      <c r="F76" s="58" t="s">
        <v>30</v>
      </c>
      <c r="G76" s="59">
        <f>SUM(G74+G75)</f>
        <v>0</v>
      </c>
    </row>
    <row r="77" spans="1:8" ht="12.95" customHeight="1" thickTop="1" thickBot="1" x14ac:dyDescent="0.25">
      <c r="A77" s="60">
        <f>IF(G74&lt;40,G74,40)</f>
        <v>0</v>
      </c>
      <c r="B77" s="60">
        <f>IF(G74&gt;A77,G74-A77,0)</f>
        <v>0</v>
      </c>
      <c r="C77" s="65"/>
      <c r="D77" s="65"/>
      <c r="E77" s="65"/>
      <c r="F77" s="50"/>
      <c r="G77" s="1"/>
    </row>
    <row r="78" spans="1:8" ht="12.95" customHeight="1" thickTop="1" x14ac:dyDescent="0.2">
      <c r="A78" s="61"/>
      <c r="B78" s="61"/>
      <c r="C78" s="61"/>
      <c r="D78" s="61"/>
      <c r="E78" s="61"/>
      <c r="F78" s="50"/>
      <c r="G78" s="1"/>
    </row>
    <row r="79" spans="1:8" s="24" customFormat="1" ht="12.95" customHeight="1" x14ac:dyDescent="0.25">
      <c r="A79" s="62"/>
      <c r="B79" s="62"/>
      <c r="C79" s="62"/>
      <c r="D79" s="62"/>
      <c r="E79" s="62"/>
      <c r="F79" s="50"/>
      <c r="G79" s="1"/>
    </row>
    <row r="80" spans="1:8" s="19" customFormat="1" ht="12.95" customHeight="1" x14ac:dyDescent="0.2">
      <c r="A80" s="1"/>
      <c r="B80" s="53" t="s">
        <v>33</v>
      </c>
      <c r="C80" s="1"/>
      <c r="D80" s="1"/>
      <c r="E80" s="1"/>
      <c r="F80" s="1"/>
      <c r="G80" s="1"/>
    </row>
    <row r="81" spans="1:8" s="28" customFormat="1" ht="12.95" customHeight="1" x14ac:dyDescent="0.25">
      <c r="A81" s="54" t="s">
        <v>21</v>
      </c>
      <c r="B81" s="92" t="str">
        <f>IFERROR(B66+7,"")</f>
        <v/>
      </c>
      <c r="C81" s="26" t="s">
        <v>19</v>
      </c>
      <c r="D81" s="26" t="s">
        <v>20</v>
      </c>
      <c r="E81" s="26" t="s">
        <v>19</v>
      </c>
      <c r="F81" s="26" t="s">
        <v>20</v>
      </c>
      <c r="G81" s="26" t="s">
        <v>29</v>
      </c>
    </row>
    <row r="82" spans="1:8" ht="12.95" customHeight="1" x14ac:dyDescent="0.2">
      <c r="A82" s="1" t="s">
        <v>22</v>
      </c>
      <c r="B82" s="93" t="str">
        <f>IFERROR(IF(DAY(B81-6)&lt;=15,B81-6,""),"")</f>
        <v/>
      </c>
      <c r="C82" s="64"/>
      <c r="D82" s="64"/>
      <c r="E82" s="64"/>
      <c r="F82" s="64"/>
      <c r="G82" s="55">
        <f t="shared" ref="G82:G88" si="8">ROUND(SUM((D82-C82)+(F82-E82))*24,2)</f>
        <v>0</v>
      </c>
      <c r="H82" s="26"/>
    </row>
    <row r="83" spans="1:8" ht="12.95" customHeight="1" x14ac:dyDescent="0.2">
      <c r="A83" s="1" t="s">
        <v>23</v>
      </c>
      <c r="B83" s="93" t="str">
        <f>IFERROR(IF(DAY(B81-5)&lt;=15,B81-5,""),"")</f>
        <v/>
      </c>
      <c r="C83" s="64"/>
      <c r="D83" s="64"/>
      <c r="E83" s="64"/>
      <c r="F83" s="64"/>
      <c r="G83" s="55">
        <f t="shared" si="8"/>
        <v>0</v>
      </c>
    </row>
    <row r="84" spans="1:8" ht="12.95" customHeight="1" x14ac:dyDescent="0.2">
      <c r="A84" s="1" t="s">
        <v>24</v>
      </c>
      <c r="B84" s="93" t="str">
        <f>IFERROR(IF(DAY(B81-4)&lt;=15,B81-4,""),"")</f>
        <v/>
      </c>
      <c r="C84" s="64"/>
      <c r="D84" s="64"/>
      <c r="E84" s="64"/>
      <c r="F84" s="64"/>
      <c r="G84" s="55">
        <f t="shared" si="8"/>
        <v>0</v>
      </c>
    </row>
    <row r="85" spans="1:8" ht="12.95" customHeight="1" x14ac:dyDescent="0.2">
      <c r="A85" s="1" t="s">
        <v>25</v>
      </c>
      <c r="B85" s="93" t="str">
        <f>IFERROR(IF(DAY(B81-3)&lt;=15,B81-3,""),"")</f>
        <v/>
      </c>
      <c r="C85" s="64"/>
      <c r="D85" s="64"/>
      <c r="E85" s="64"/>
      <c r="F85" s="64"/>
      <c r="G85" s="55">
        <f t="shared" si="8"/>
        <v>0</v>
      </c>
    </row>
    <row r="86" spans="1:8" ht="12.95" customHeight="1" x14ac:dyDescent="0.2">
      <c r="A86" s="1" t="s">
        <v>26</v>
      </c>
      <c r="B86" s="93" t="str">
        <f>IFERROR(IF(DAY(B81-2)&lt;=15,B81-2,""),"")</f>
        <v/>
      </c>
      <c r="C86" s="64"/>
      <c r="D86" s="64"/>
      <c r="E86" s="64"/>
      <c r="F86" s="64"/>
      <c r="G86" s="55">
        <f t="shared" si="8"/>
        <v>0</v>
      </c>
    </row>
    <row r="87" spans="1:8" ht="12.95" customHeight="1" x14ac:dyDescent="0.2">
      <c r="A87" s="1" t="s">
        <v>27</v>
      </c>
      <c r="B87" s="93" t="str">
        <f>IFERROR(IF(DAY(B81-1)&lt;=15,B81-1,""),"")</f>
        <v/>
      </c>
      <c r="C87" s="64"/>
      <c r="D87" s="64"/>
      <c r="E87" s="64"/>
      <c r="F87" s="64"/>
      <c r="G87" s="55">
        <f t="shared" si="8"/>
        <v>0</v>
      </c>
    </row>
    <row r="88" spans="1:8" ht="12.95" customHeight="1" x14ac:dyDescent="0.2">
      <c r="A88" s="1" t="s">
        <v>28</v>
      </c>
      <c r="B88" s="93" t="str">
        <f>IFERROR(IF(DAY(B81)&lt;=15,B81,""),"")</f>
        <v/>
      </c>
      <c r="C88" s="64"/>
      <c r="D88" s="64"/>
      <c r="E88" s="64"/>
      <c r="F88" s="64"/>
      <c r="G88" s="55">
        <f t="shared" si="8"/>
        <v>0</v>
      </c>
    </row>
    <row r="89" spans="1:8" ht="12.95" customHeight="1" x14ac:dyDescent="0.2">
      <c r="A89" s="1"/>
      <c r="B89" s="1"/>
      <c r="C89" s="1"/>
      <c r="D89" s="1"/>
      <c r="E89" s="1"/>
      <c r="F89" s="1" t="s">
        <v>32</v>
      </c>
      <c r="G89" s="56">
        <f>SUM(G82:G88)</f>
        <v>0</v>
      </c>
    </row>
    <row r="90" spans="1:8" ht="12.95" customHeight="1" x14ac:dyDescent="0.2">
      <c r="A90" s="1"/>
      <c r="B90" s="1"/>
      <c r="C90" s="1"/>
      <c r="D90" s="1"/>
      <c r="E90" s="1"/>
      <c r="F90" s="1" t="s">
        <v>34</v>
      </c>
      <c r="G90" s="55">
        <f>SUM(C92:E92)</f>
        <v>0</v>
      </c>
    </row>
    <row r="91" spans="1:8" s="27" customFormat="1" ht="12.95" customHeight="1" thickBot="1" x14ac:dyDescent="0.25">
      <c r="A91" s="57" t="s">
        <v>8</v>
      </c>
      <c r="B91" s="57" t="s">
        <v>5</v>
      </c>
      <c r="C91" s="57" t="s">
        <v>0</v>
      </c>
      <c r="D91" s="57" t="s">
        <v>7</v>
      </c>
      <c r="E91" s="57" t="s">
        <v>31</v>
      </c>
      <c r="F91" s="58" t="s">
        <v>30</v>
      </c>
      <c r="G91" s="59">
        <f>SUM(G89+G90)</f>
        <v>0</v>
      </c>
    </row>
    <row r="92" spans="1:8" ht="12.95" customHeight="1" thickTop="1" thickBot="1" x14ac:dyDescent="0.25">
      <c r="A92" s="60">
        <f>IF(G89&lt;40,G89,40)</f>
        <v>0</v>
      </c>
      <c r="B92" s="60">
        <f>IF(G89&gt;A92,G89-A92,0)</f>
        <v>0</v>
      </c>
      <c r="C92" s="65"/>
      <c r="D92" s="65"/>
      <c r="E92" s="65"/>
      <c r="F92" s="50"/>
      <c r="G92" s="1"/>
    </row>
    <row r="93" spans="1:8" ht="12.95" customHeight="1" thickTop="1" x14ac:dyDescent="0.2">
      <c r="A93" s="61"/>
      <c r="B93" s="61"/>
      <c r="C93" s="61"/>
      <c r="D93" s="61"/>
      <c r="E93" s="61"/>
      <c r="F93" s="50"/>
      <c r="G93" s="1"/>
    </row>
    <row r="94" spans="1:8" s="19" customFormat="1" ht="12.95" customHeight="1" x14ac:dyDescent="0.2">
      <c r="A94" s="1"/>
      <c r="B94" s="1"/>
      <c r="C94" s="1"/>
      <c r="D94" s="1"/>
      <c r="E94" s="1"/>
      <c r="F94" s="1"/>
      <c r="G94" s="1"/>
    </row>
    <row r="95" spans="1:8" ht="12.95" customHeight="1" x14ac:dyDescent="0.2">
      <c r="A95" s="1"/>
      <c r="B95" s="53" t="s">
        <v>33</v>
      </c>
      <c r="C95" s="1"/>
      <c r="D95" s="1"/>
      <c r="E95" s="1"/>
      <c r="F95" s="1"/>
      <c r="G95" s="1"/>
    </row>
    <row r="96" spans="1:8" ht="12.95" customHeight="1" x14ac:dyDescent="0.2">
      <c r="A96" s="54" t="s">
        <v>21</v>
      </c>
      <c r="B96" s="92" t="str">
        <f>IFERROR(B81+7,"")</f>
        <v/>
      </c>
      <c r="C96" s="26" t="s">
        <v>19</v>
      </c>
      <c r="D96" s="26" t="s">
        <v>20</v>
      </c>
      <c r="E96" s="26" t="s">
        <v>19</v>
      </c>
      <c r="F96" s="26" t="s">
        <v>20</v>
      </c>
      <c r="G96" s="26" t="s">
        <v>29</v>
      </c>
    </row>
    <row r="97" spans="1:7" ht="12.95" customHeight="1" x14ac:dyDescent="0.2">
      <c r="A97" s="1" t="s">
        <v>22</v>
      </c>
      <c r="B97" s="93" t="str">
        <f>IFERROR(IF(DAY(B96-6)&lt;=15,B96-6,""),"")</f>
        <v/>
      </c>
      <c r="C97" s="64"/>
      <c r="D97" s="64"/>
      <c r="E97" s="64"/>
      <c r="F97" s="64"/>
      <c r="G97" s="55">
        <f t="shared" ref="G97:G103" si="9">ROUND(SUM((D97-C97)+(F97-E97))*24,2)</f>
        <v>0</v>
      </c>
    </row>
    <row r="98" spans="1:7" ht="12.95" customHeight="1" x14ac:dyDescent="0.2">
      <c r="A98" s="1" t="s">
        <v>23</v>
      </c>
      <c r="B98" s="93" t="str">
        <f>IFERROR(IF(DAY(B96-5)&lt;=15,B96-5,""),"")</f>
        <v/>
      </c>
      <c r="C98" s="64"/>
      <c r="D98" s="64"/>
      <c r="E98" s="64"/>
      <c r="F98" s="64"/>
      <c r="G98" s="55">
        <f t="shared" si="9"/>
        <v>0</v>
      </c>
    </row>
    <row r="99" spans="1:7" ht="12.95" customHeight="1" x14ac:dyDescent="0.2">
      <c r="A99" s="1" t="s">
        <v>24</v>
      </c>
      <c r="B99" s="93" t="str">
        <f>IFERROR(IF(DAY(B96-4)&lt;=15,B96-4,""),"")</f>
        <v/>
      </c>
      <c r="C99" s="64"/>
      <c r="D99" s="64"/>
      <c r="E99" s="64"/>
      <c r="F99" s="64"/>
      <c r="G99" s="55">
        <f t="shared" si="9"/>
        <v>0</v>
      </c>
    </row>
    <row r="100" spans="1:7" ht="12.95" customHeight="1" x14ac:dyDescent="0.2">
      <c r="A100" s="1" t="s">
        <v>25</v>
      </c>
      <c r="B100" s="93" t="str">
        <f>IFERROR(IF(DAY(B96-3)&lt;=15,B96-3,""),"")</f>
        <v/>
      </c>
      <c r="C100" s="64"/>
      <c r="D100" s="64"/>
      <c r="E100" s="64"/>
      <c r="F100" s="64"/>
      <c r="G100" s="55">
        <f t="shared" si="9"/>
        <v>0</v>
      </c>
    </row>
    <row r="101" spans="1:7" ht="12.95" customHeight="1" x14ac:dyDescent="0.2">
      <c r="A101" s="1" t="s">
        <v>26</v>
      </c>
      <c r="B101" s="93" t="str">
        <f>IFERROR(IF(DAY(B96-2)&lt;=15,B96-2,""),"")</f>
        <v/>
      </c>
      <c r="C101" s="64"/>
      <c r="D101" s="64"/>
      <c r="E101" s="64"/>
      <c r="F101" s="64"/>
      <c r="G101" s="55">
        <f t="shared" si="9"/>
        <v>0</v>
      </c>
    </row>
    <row r="102" spans="1:7" ht="12.95" customHeight="1" x14ac:dyDescent="0.2">
      <c r="A102" s="1" t="s">
        <v>27</v>
      </c>
      <c r="B102" s="93" t="str">
        <f>IFERROR(IF(DAY(B96-1)&lt;=15,B96-1,""),"")</f>
        <v/>
      </c>
      <c r="C102" s="64"/>
      <c r="D102" s="64"/>
      <c r="E102" s="64"/>
      <c r="F102" s="64"/>
      <c r="G102" s="55">
        <f t="shared" si="9"/>
        <v>0</v>
      </c>
    </row>
    <row r="103" spans="1:7" ht="12.95" customHeight="1" x14ac:dyDescent="0.2">
      <c r="A103" s="1" t="s">
        <v>28</v>
      </c>
      <c r="B103" s="93" t="str">
        <f>IFERROR(IF(DAY(B96)&lt;=15,B96,""),"")</f>
        <v/>
      </c>
      <c r="C103" s="64"/>
      <c r="D103" s="64"/>
      <c r="E103" s="64"/>
      <c r="F103" s="64"/>
      <c r="G103" s="55">
        <f t="shared" si="9"/>
        <v>0</v>
      </c>
    </row>
    <row r="104" spans="1:7" ht="12.95" customHeight="1" x14ac:dyDescent="0.2">
      <c r="A104" s="1"/>
      <c r="B104" s="1"/>
      <c r="C104" s="1"/>
      <c r="D104" s="1"/>
      <c r="E104" s="1"/>
      <c r="F104" s="1" t="s">
        <v>32</v>
      </c>
      <c r="G104" s="56">
        <f>SUM(G97:G103)</f>
        <v>0</v>
      </c>
    </row>
    <row r="105" spans="1:7" ht="12.95" customHeight="1" x14ac:dyDescent="0.2">
      <c r="A105" s="1"/>
      <c r="B105" s="1"/>
      <c r="C105" s="1"/>
      <c r="D105" s="1"/>
      <c r="E105" s="1"/>
      <c r="F105" s="1" t="s">
        <v>34</v>
      </c>
      <c r="G105" s="55">
        <f>SUM(C107:E107)</f>
        <v>0</v>
      </c>
    </row>
    <row r="106" spans="1:7" ht="12.95" customHeight="1" thickBot="1" x14ac:dyDescent="0.25">
      <c r="A106" s="57" t="s">
        <v>8</v>
      </c>
      <c r="B106" s="57" t="s">
        <v>5</v>
      </c>
      <c r="C106" s="57" t="s">
        <v>0</v>
      </c>
      <c r="D106" s="57" t="s">
        <v>7</v>
      </c>
      <c r="E106" s="57" t="s">
        <v>31</v>
      </c>
      <c r="F106" s="58" t="s">
        <v>30</v>
      </c>
      <c r="G106" s="59">
        <f>SUM(G104+G105)</f>
        <v>0</v>
      </c>
    </row>
    <row r="107" spans="1:7" ht="12.95" customHeight="1" thickTop="1" thickBot="1" x14ac:dyDescent="0.25">
      <c r="A107" s="60">
        <f>IF(G104&lt;40,G104,40)</f>
        <v>0</v>
      </c>
      <c r="B107" s="60">
        <f>IF(G104&gt;A107,G104-A107,0)</f>
        <v>0</v>
      </c>
      <c r="C107" s="65"/>
      <c r="D107" s="65"/>
      <c r="E107" s="65"/>
      <c r="F107" s="50"/>
      <c r="G107" s="1"/>
    </row>
    <row r="108" spans="1:7" ht="12.95" customHeight="1" thickTop="1" x14ac:dyDescent="0.2">
      <c r="A108" s="1"/>
      <c r="B108" s="1"/>
      <c r="C108" s="1"/>
      <c r="D108" s="1"/>
      <c r="E108" s="1"/>
      <c r="F108" s="1"/>
      <c r="G108" s="1"/>
    </row>
    <row r="109" spans="1:7" ht="12.95" customHeight="1" x14ac:dyDescent="0.2">
      <c r="A109" s="1"/>
      <c r="B109" s="1"/>
      <c r="C109" s="1"/>
      <c r="D109" s="1"/>
      <c r="E109" s="1"/>
      <c r="F109" s="1"/>
      <c r="G109" s="1"/>
    </row>
    <row r="110" spans="1:7" ht="12.95" customHeight="1" x14ac:dyDescent="0.25">
      <c r="A110" s="97" t="s">
        <v>40</v>
      </c>
      <c r="B110" s="98"/>
      <c r="C110" s="98"/>
      <c r="D110" s="98"/>
      <c r="E110" s="98"/>
      <c r="F110" s="98"/>
      <c r="G110" s="99"/>
    </row>
    <row r="111" spans="1:7" ht="12.95" customHeight="1" x14ac:dyDescent="0.2">
      <c r="A111" s="57" t="s">
        <v>8</v>
      </c>
      <c r="B111" s="57" t="s">
        <v>5</v>
      </c>
      <c r="C111" s="57" t="s">
        <v>0</v>
      </c>
      <c r="D111" s="57" t="s">
        <v>7</v>
      </c>
      <c r="E111" s="57" t="s">
        <v>31</v>
      </c>
      <c r="F111" s="94" t="s">
        <v>39</v>
      </c>
      <c r="G111" s="95"/>
    </row>
    <row r="112" spans="1:7" ht="12.95" customHeight="1" x14ac:dyDescent="0.2">
      <c r="A112" s="60">
        <f>A24+A39+A54+A77+A92+A107</f>
        <v>0</v>
      </c>
      <c r="B112" s="60">
        <f>B24+B39+B54+B77+B92+B107</f>
        <v>0</v>
      </c>
      <c r="C112" s="60">
        <f>C24+C39+C54+C77+C92+C107</f>
        <v>0</v>
      </c>
      <c r="D112" s="60">
        <f>D24+D39+D54+D77+D92+D107</f>
        <v>0</v>
      </c>
      <c r="E112" s="60">
        <f>E24+E39+E54+E77+E92+E107</f>
        <v>0</v>
      </c>
      <c r="F112" s="96">
        <f>SUM(A112:E112)</f>
        <v>0</v>
      </c>
      <c r="G112" s="95"/>
    </row>
    <row r="113" spans="1:7" ht="12.95" customHeight="1" x14ac:dyDescent="0.25">
      <c r="A113" s="16"/>
      <c r="B113" s="16"/>
      <c r="C113" s="16"/>
      <c r="D113" s="16"/>
      <c r="E113" s="16"/>
      <c r="F113" s="16"/>
      <c r="G113" s="16"/>
    </row>
    <row r="114" spans="1:7" ht="12.95" customHeight="1" x14ac:dyDescent="0.25">
      <c r="A114" s="16"/>
      <c r="B114" s="16"/>
      <c r="C114" s="16"/>
      <c r="D114" s="16"/>
      <c r="E114" s="16"/>
      <c r="F114" s="16"/>
      <c r="G114" s="73"/>
    </row>
    <row r="115" spans="1:7" ht="12.95" customHeight="1" x14ac:dyDescent="0.25">
      <c r="A115" s="16"/>
      <c r="B115" s="16"/>
      <c r="C115" s="16"/>
      <c r="D115" s="16"/>
      <c r="E115" s="16"/>
      <c r="F115" s="16"/>
      <c r="G115" s="74"/>
    </row>
    <row r="116" spans="1:7" ht="15" x14ac:dyDescent="0.25">
      <c r="A116" s="16"/>
      <c r="B116" s="16"/>
      <c r="C116" s="16"/>
      <c r="D116" s="16"/>
      <c r="E116" s="16"/>
      <c r="F116" s="16"/>
      <c r="G116" s="16"/>
    </row>
    <row r="117" spans="1:7" ht="15" x14ac:dyDescent="0.25">
      <c r="A117" s="16"/>
      <c r="B117" s="16"/>
      <c r="C117" s="16"/>
      <c r="D117" s="16"/>
      <c r="E117" s="16"/>
      <c r="F117" s="16"/>
      <c r="G117" s="16"/>
    </row>
    <row r="118" spans="1:7" ht="15" x14ac:dyDescent="0.25">
      <c r="A118" s="16"/>
      <c r="B118" s="16"/>
      <c r="C118" s="16"/>
      <c r="D118" s="16"/>
      <c r="E118" s="16"/>
      <c r="F118" s="16"/>
      <c r="G118" s="16"/>
    </row>
    <row r="119" spans="1:7" ht="15" x14ac:dyDescent="0.25">
      <c r="A119" s="16"/>
      <c r="B119" s="16"/>
      <c r="C119" s="16"/>
      <c r="D119" s="16"/>
      <c r="E119" s="16"/>
      <c r="F119" s="16"/>
      <c r="G119" s="16"/>
    </row>
    <row r="120" spans="1:7" ht="15" x14ac:dyDescent="0.25">
      <c r="A120" s="16"/>
      <c r="B120" s="16"/>
      <c r="C120" s="16"/>
      <c r="D120" s="16"/>
      <c r="E120" s="16"/>
      <c r="F120" s="16"/>
      <c r="G120" s="16"/>
    </row>
    <row r="121" spans="1:7" ht="15" x14ac:dyDescent="0.25">
      <c r="A121" s="16"/>
      <c r="B121" s="16"/>
      <c r="C121" s="16"/>
      <c r="D121" s="16"/>
      <c r="E121" s="16"/>
      <c r="F121" s="16"/>
      <c r="G121" s="16"/>
    </row>
    <row r="122" spans="1:7" ht="15" x14ac:dyDescent="0.25">
      <c r="A122" s="16"/>
      <c r="B122" s="16"/>
      <c r="C122" s="16"/>
      <c r="D122" s="16"/>
      <c r="E122" s="16"/>
      <c r="F122" s="16"/>
      <c r="G122" s="16"/>
    </row>
    <row r="123" spans="1:7" ht="15" x14ac:dyDescent="0.25">
      <c r="A123" s="16"/>
      <c r="B123" s="16"/>
      <c r="C123" s="16"/>
      <c r="D123" s="16"/>
      <c r="E123" s="16"/>
      <c r="F123" s="16"/>
      <c r="G123" s="16"/>
    </row>
    <row r="124" spans="1:7" ht="15" x14ac:dyDescent="0.25">
      <c r="A124" s="16"/>
      <c r="B124" s="16"/>
      <c r="C124" s="16"/>
      <c r="D124" s="16"/>
      <c r="E124" s="16"/>
      <c r="F124" s="16"/>
      <c r="G124" s="16"/>
    </row>
    <row r="125" spans="1:7" ht="15" x14ac:dyDescent="0.25">
      <c r="A125" s="16"/>
      <c r="B125" s="16"/>
      <c r="C125" s="16"/>
      <c r="D125" s="16"/>
      <c r="E125" s="16"/>
      <c r="F125" s="16"/>
      <c r="G125" s="16"/>
    </row>
    <row r="126" spans="1:7" ht="15" x14ac:dyDescent="0.25">
      <c r="A126" s="16"/>
      <c r="B126" s="16"/>
      <c r="C126" s="16"/>
      <c r="D126" s="16"/>
      <c r="E126" s="16"/>
      <c r="F126" s="16"/>
      <c r="G126" s="16"/>
    </row>
    <row r="127" spans="1:7" ht="15" x14ac:dyDescent="0.25">
      <c r="A127" s="16"/>
      <c r="B127" s="16"/>
      <c r="C127" s="16"/>
      <c r="D127" s="16"/>
      <c r="E127" s="16"/>
      <c r="F127" s="16"/>
      <c r="G127" s="16"/>
    </row>
    <row r="128" spans="1:7" ht="15" x14ac:dyDescent="0.25">
      <c r="A128" s="16"/>
      <c r="B128" s="16"/>
      <c r="C128" s="16"/>
      <c r="D128" s="16"/>
      <c r="E128" s="16"/>
      <c r="F128" s="16"/>
      <c r="G128" s="16"/>
    </row>
    <row r="129" spans="1:7" ht="15" x14ac:dyDescent="0.25">
      <c r="A129" s="16"/>
      <c r="B129" s="16"/>
      <c r="C129" s="16"/>
      <c r="D129" s="16"/>
      <c r="E129" s="16"/>
      <c r="F129" s="16"/>
      <c r="G129" s="16"/>
    </row>
    <row r="130" spans="1:7" ht="15" x14ac:dyDescent="0.25">
      <c r="A130" s="16"/>
      <c r="B130" s="16"/>
      <c r="C130" s="16"/>
      <c r="D130" s="16"/>
      <c r="E130" s="16"/>
      <c r="F130" s="16"/>
      <c r="G130" s="16"/>
    </row>
    <row r="131" spans="1:7" ht="15" x14ac:dyDescent="0.25">
      <c r="A131" s="16"/>
      <c r="B131" s="16"/>
      <c r="C131" s="16"/>
      <c r="D131" s="16"/>
      <c r="E131" s="16"/>
      <c r="F131" s="16"/>
      <c r="G131" s="16"/>
    </row>
    <row r="132" spans="1:7" ht="15" x14ac:dyDescent="0.25">
      <c r="A132" s="16"/>
      <c r="B132" s="16"/>
      <c r="C132" s="16"/>
      <c r="D132" s="16"/>
      <c r="E132" s="16"/>
      <c r="F132" s="16"/>
      <c r="G132" s="16"/>
    </row>
    <row r="133" spans="1:7" ht="15" x14ac:dyDescent="0.25">
      <c r="A133" s="16"/>
      <c r="B133" s="16"/>
      <c r="C133" s="16"/>
      <c r="D133" s="16"/>
      <c r="E133" s="16"/>
      <c r="F133" s="16"/>
      <c r="G133" s="16"/>
    </row>
    <row r="134" spans="1:7" ht="15" x14ac:dyDescent="0.25">
      <c r="A134" s="16"/>
      <c r="B134" s="16"/>
      <c r="C134" s="16"/>
      <c r="D134" s="16"/>
      <c r="E134" s="16"/>
      <c r="F134" s="16"/>
      <c r="G134" s="16"/>
    </row>
    <row r="135" spans="1:7" ht="15" x14ac:dyDescent="0.25">
      <c r="A135" s="16"/>
      <c r="B135" s="16"/>
      <c r="C135" s="16"/>
      <c r="D135" s="16"/>
      <c r="E135" s="16"/>
      <c r="F135" s="16"/>
      <c r="G135" s="16"/>
    </row>
    <row r="136" spans="1:7" ht="15" x14ac:dyDescent="0.25">
      <c r="A136" s="16"/>
      <c r="B136" s="16"/>
      <c r="C136" s="16"/>
      <c r="D136" s="16"/>
      <c r="E136" s="16"/>
      <c r="F136" s="16"/>
      <c r="G136" s="16"/>
    </row>
    <row r="137" spans="1:7" ht="15" x14ac:dyDescent="0.25">
      <c r="A137" s="16"/>
      <c r="B137" s="16"/>
      <c r="C137" s="16"/>
      <c r="D137" s="16"/>
      <c r="E137" s="16"/>
      <c r="F137" s="16"/>
      <c r="G137" s="16"/>
    </row>
    <row r="138" spans="1:7" ht="15" x14ac:dyDescent="0.25">
      <c r="A138" s="16"/>
      <c r="B138" s="16"/>
      <c r="C138" s="16"/>
      <c r="D138" s="16"/>
      <c r="E138" s="16"/>
      <c r="F138" s="16"/>
      <c r="G138" s="16"/>
    </row>
    <row r="139" spans="1:7" ht="15" x14ac:dyDescent="0.25">
      <c r="A139" s="16"/>
      <c r="B139" s="16"/>
      <c r="C139" s="16"/>
      <c r="D139" s="16"/>
      <c r="E139" s="16"/>
      <c r="F139" s="16"/>
      <c r="G139" s="16"/>
    </row>
    <row r="140" spans="1:7" ht="15" x14ac:dyDescent="0.25">
      <c r="A140" s="16"/>
      <c r="B140" s="16"/>
      <c r="C140" s="16"/>
      <c r="D140" s="16"/>
      <c r="E140" s="16"/>
      <c r="F140" s="16"/>
      <c r="G140" s="16"/>
    </row>
    <row r="141" spans="1:7" ht="15" x14ac:dyDescent="0.25">
      <c r="A141" s="16"/>
      <c r="B141" s="16"/>
      <c r="C141" s="16"/>
      <c r="D141" s="16"/>
      <c r="E141" s="16"/>
      <c r="F141" s="16"/>
      <c r="G141" s="16"/>
    </row>
    <row r="142" spans="1:7" ht="15" x14ac:dyDescent="0.25">
      <c r="A142" s="16"/>
      <c r="B142" s="16"/>
      <c r="C142" s="16"/>
      <c r="D142" s="16"/>
      <c r="E142" s="16"/>
      <c r="F142" s="16"/>
      <c r="G142" s="16"/>
    </row>
    <row r="143" spans="1:7" ht="15" x14ac:dyDescent="0.25">
      <c r="A143" s="16"/>
      <c r="B143" s="16"/>
      <c r="C143" s="16"/>
      <c r="D143" s="16"/>
      <c r="E143" s="16"/>
      <c r="F143" s="16"/>
      <c r="G143" s="16"/>
    </row>
    <row r="144" spans="1:7" ht="15" x14ac:dyDescent="0.25">
      <c r="A144" s="16"/>
      <c r="B144" s="16"/>
      <c r="C144" s="16"/>
      <c r="D144" s="16"/>
      <c r="E144" s="16"/>
      <c r="F144" s="16"/>
      <c r="G144" s="16"/>
    </row>
    <row r="145" spans="1:7" ht="15" x14ac:dyDescent="0.25">
      <c r="A145" s="16"/>
      <c r="B145" s="16"/>
      <c r="C145" s="16"/>
      <c r="D145" s="16"/>
      <c r="E145" s="16"/>
      <c r="F145" s="16"/>
      <c r="G145" s="16"/>
    </row>
    <row r="146" spans="1:7" ht="15" x14ac:dyDescent="0.25">
      <c r="A146" s="16"/>
      <c r="B146" s="16"/>
      <c r="C146" s="16"/>
      <c r="D146" s="16"/>
      <c r="E146" s="16"/>
      <c r="F146" s="16"/>
      <c r="G146" s="16"/>
    </row>
    <row r="147" spans="1:7" ht="15" x14ac:dyDescent="0.25">
      <c r="A147" s="16"/>
      <c r="B147" s="16"/>
      <c r="C147" s="16"/>
      <c r="D147" s="16"/>
      <c r="E147" s="16"/>
      <c r="F147" s="16"/>
      <c r="G147" s="16"/>
    </row>
    <row r="148" spans="1:7" ht="15" x14ac:dyDescent="0.25">
      <c r="A148" s="16"/>
      <c r="B148" s="16"/>
      <c r="C148" s="16"/>
      <c r="D148" s="16"/>
      <c r="E148" s="16"/>
      <c r="F148" s="16"/>
      <c r="G148" s="16"/>
    </row>
    <row r="149" spans="1:7" ht="15" x14ac:dyDescent="0.25">
      <c r="A149" s="16"/>
      <c r="B149" s="16"/>
      <c r="C149" s="16"/>
      <c r="D149" s="16"/>
      <c r="E149" s="16"/>
      <c r="F149" s="16"/>
      <c r="G149" s="16"/>
    </row>
    <row r="150" spans="1:7" ht="15" x14ac:dyDescent="0.25">
      <c r="A150" s="16"/>
      <c r="B150" s="16"/>
      <c r="C150" s="16"/>
      <c r="D150" s="16"/>
      <c r="E150" s="16"/>
      <c r="F150" s="16"/>
      <c r="G150" s="16"/>
    </row>
    <row r="151" spans="1:7" ht="15" x14ac:dyDescent="0.25">
      <c r="A151" s="16"/>
      <c r="B151" s="16"/>
      <c r="C151" s="16"/>
      <c r="D151" s="16"/>
      <c r="E151" s="16"/>
      <c r="F151" s="16"/>
      <c r="G151" s="16"/>
    </row>
    <row r="152" spans="1:7" ht="15" x14ac:dyDescent="0.25">
      <c r="A152" s="16"/>
      <c r="B152" s="16"/>
      <c r="C152" s="16"/>
      <c r="D152" s="16"/>
      <c r="E152" s="16"/>
      <c r="F152" s="16"/>
      <c r="G152" s="16"/>
    </row>
    <row r="153" spans="1:7" ht="15" x14ac:dyDescent="0.25">
      <c r="A153" s="16"/>
      <c r="B153" s="16"/>
      <c r="C153" s="16"/>
      <c r="D153" s="16"/>
      <c r="E153" s="16"/>
      <c r="F153" s="16"/>
      <c r="G153" s="16"/>
    </row>
    <row r="154" spans="1:7" ht="15" x14ac:dyDescent="0.25">
      <c r="A154" s="16"/>
      <c r="B154" s="16"/>
      <c r="C154" s="16"/>
      <c r="D154" s="16"/>
      <c r="E154" s="16"/>
      <c r="F154" s="16"/>
      <c r="G154" s="16"/>
    </row>
    <row r="155" spans="1:7" ht="15" x14ac:dyDescent="0.25">
      <c r="A155" s="16"/>
      <c r="B155" s="16"/>
      <c r="C155" s="16"/>
      <c r="D155" s="16"/>
      <c r="E155" s="16"/>
      <c r="F155" s="16"/>
      <c r="G155" s="16"/>
    </row>
    <row r="156" spans="1:7" ht="15" x14ac:dyDescent="0.25">
      <c r="A156" s="16"/>
      <c r="B156" s="16"/>
      <c r="C156" s="16"/>
      <c r="D156" s="16"/>
      <c r="E156" s="16"/>
      <c r="F156" s="16"/>
      <c r="G156" s="16"/>
    </row>
    <row r="157" spans="1:7" ht="15" x14ac:dyDescent="0.25">
      <c r="A157" s="16"/>
      <c r="B157" s="16"/>
      <c r="C157" s="16"/>
      <c r="D157" s="16"/>
      <c r="E157" s="16"/>
      <c r="F157" s="16"/>
      <c r="G157" s="16"/>
    </row>
    <row r="158" spans="1:7" ht="15" x14ac:dyDescent="0.25">
      <c r="A158" s="16"/>
      <c r="B158" s="16"/>
      <c r="C158" s="16"/>
      <c r="D158" s="16"/>
      <c r="E158" s="16"/>
      <c r="F158" s="16"/>
      <c r="G158" s="16"/>
    </row>
    <row r="159" spans="1:7" ht="15" x14ac:dyDescent="0.25">
      <c r="A159" s="16"/>
      <c r="B159" s="16"/>
      <c r="C159" s="16"/>
      <c r="D159" s="16"/>
      <c r="E159" s="16"/>
      <c r="F159" s="16"/>
      <c r="G159" s="16"/>
    </row>
    <row r="160" spans="1:7" ht="15" x14ac:dyDescent="0.25">
      <c r="A160" s="16"/>
      <c r="B160" s="16"/>
      <c r="C160" s="16"/>
      <c r="D160" s="16"/>
      <c r="E160" s="16"/>
      <c r="F160" s="16"/>
      <c r="G160" s="16"/>
    </row>
    <row r="161" spans="1:7" ht="15" x14ac:dyDescent="0.25">
      <c r="A161" s="16"/>
      <c r="B161" s="16"/>
      <c r="C161" s="16"/>
      <c r="D161" s="16"/>
      <c r="E161" s="16"/>
      <c r="F161" s="16"/>
      <c r="G161" s="16"/>
    </row>
    <row r="162" spans="1:7" ht="15" x14ac:dyDescent="0.25">
      <c r="A162" s="16"/>
      <c r="B162" s="16"/>
      <c r="C162" s="16"/>
      <c r="D162" s="16"/>
      <c r="E162" s="16"/>
      <c r="F162" s="16"/>
      <c r="G162" s="16"/>
    </row>
    <row r="163" spans="1:7" ht="15" x14ac:dyDescent="0.25">
      <c r="A163" s="16"/>
      <c r="B163" s="16"/>
      <c r="C163" s="16"/>
      <c r="D163" s="16"/>
      <c r="E163" s="16"/>
      <c r="F163" s="16"/>
      <c r="G163" s="16"/>
    </row>
    <row r="164" spans="1:7" ht="15" x14ac:dyDescent="0.25">
      <c r="A164" s="16"/>
      <c r="B164" s="16"/>
      <c r="C164" s="16"/>
      <c r="D164" s="16"/>
      <c r="E164" s="16"/>
      <c r="F164" s="16"/>
      <c r="G164" s="16"/>
    </row>
    <row r="165" spans="1:7" ht="15" x14ac:dyDescent="0.25">
      <c r="A165" s="16"/>
      <c r="B165" s="16"/>
      <c r="C165" s="16"/>
      <c r="D165" s="16"/>
      <c r="E165" s="16"/>
      <c r="F165" s="16"/>
      <c r="G165" s="16"/>
    </row>
    <row r="166" spans="1:7" ht="15" x14ac:dyDescent="0.25">
      <c r="A166" s="16"/>
      <c r="B166" s="16"/>
      <c r="C166" s="16"/>
      <c r="D166" s="16"/>
      <c r="E166" s="16"/>
      <c r="F166" s="16"/>
      <c r="G166" s="16"/>
    </row>
    <row r="167" spans="1:7" ht="15" x14ac:dyDescent="0.25">
      <c r="A167" s="16"/>
      <c r="B167" s="16"/>
      <c r="C167" s="16"/>
      <c r="D167" s="16"/>
      <c r="E167" s="16"/>
      <c r="F167" s="16"/>
      <c r="G167" s="16"/>
    </row>
    <row r="168" spans="1:7" ht="15" x14ac:dyDescent="0.25">
      <c r="A168" s="16"/>
      <c r="B168" s="16"/>
      <c r="C168" s="16"/>
      <c r="D168" s="16"/>
      <c r="E168" s="16"/>
      <c r="F168" s="16"/>
      <c r="G168" s="16"/>
    </row>
    <row r="169" spans="1:7" ht="15" x14ac:dyDescent="0.25">
      <c r="A169" s="16"/>
      <c r="B169" s="16"/>
      <c r="C169" s="16"/>
      <c r="D169" s="16"/>
      <c r="E169" s="16"/>
      <c r="F169" s="16"/>
      <c r="G169" s="16"/>
    </row>
  </sheetData>
  <sheetProtection algorithmName="SHA-512" hashValue="dR1JCd+pDyDh2rtssUki4uTwT+rnEnWQW6zMEIdzHu5f4kpviKA4fQSsLlstWa6L/da/U29U7smLzpQ8GjTAwg==" saltValue="VUorT+fRXv830dCHUoZaFA==" spinCount="100000" sheet="1" selectLockedCells="1"/>
  <mergeCells count="3">
    <mergeCell ref="F111:G111"/>
    <mergeCell ref="F112:G112"/>
    <mergeCell ref="A110:G110"/>
  </mergeCells>
  <phoneticPr fontId="2" type="noConversion"/>
  <pageMargins left="0.75" right="0.75" top="0.5" bottom="0.5" header="0.25" footer="0.25"/>
  <pageSetup orientation="portrait" r:id="rId1"/>
  <headerFooter alignWithMargins="0">
    <oddHeader>&amp;R&amp;"-,Regular"Time sheet pg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Zeros="0" tabSelected="1" view="pageLayout" topLeftCell="A12" zoomScaleNormal="100" workbookViewId="0">
      <selection activeCell="F29" sqref="F29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3" t="s">
        <v>54</v>
      </c>
      <c r="B1" s="13"/>
    </row>
    <row r="2" spans="1:6" s="16" customFormat="1" ht="17.25" customHeight="1" x14ac:dyDescent="0.25">
      <c r="A2" s="89" t="s">
        <v>53</v>
      </c>
      <c r="B2" s="84"/>
    </row>
    <row r="4" spans="1:6" ht="15" x14ac:dyDescent="0.25">
      <c r="A4" s="16" t="s">
        <v>2</v>
      </c>
      <c r="B4" s="17">
        <f>'Time Sheet'!C4</f>
        <v>0</v>
      </c>
      <c r="C4" s="17"/>
      <c r="D4" s="17"/>
      <c r="E4" s="29"/>
    </row>
    <row r="5" spans="1:6" ht="15" x14ac:dyDescent="0.25">
      <c r="A5" s="16" t="s">
        <v>3</v>
      </c>
      <c r="B5" s="17">
        <f>'Time Sheet'!C5</f>
        <v>0</v>
      </c>
      <c r="C5" s="17"/>
      <c r="D5" s="17"/>
      <c r="E5" s="29"/>
    </row>
    <row r="6" spans="1:6" ht="15" x14ac:dyDescent="0.25">
      <c r="A6" s="16" t="s">
        <v>4</v>
      </c>
      <c r="B6" s="17">
        <f>'Time Sheet'!C6</f>
        <v>0</v>
      </c>
      <c r="C6" s="17"/>
      <c r="D6" s="17"/>
      <c r="E6" s="29"/>
    </row>
    <row r="7" spans="1:6" ht="15" x14ac:dyDescent="0.25">
      <c r="A7" s="16"/>
      <c r="B7" s="17"/>
      <c r="C7" s="17"/>
      <c r="D7" s="17"/>
      <c r="E7" s="29"/>
    </row>
    <row r="8" spans="1:6" ht="17.25" x14ac:dyDescent="0.3">
      <c r="A8" s="71" t="s">
        <v>42</v>
      </c>
      <c r="B8" s="3" t="s">
        <v>8</v>
      </c>
      <c r="C8" s="3" t="s">
        <v>5</v>
      </c>
      <c r="D8" s="3" t="s">
        <v>0</v>
      </c>
      <c r="E8" s="3" t="s">
        <v>7</v>
      </c>
      <c r="F8" s="3" t="s">
        <v>14</v>
      </c>
    </row>
    <row r="9" spans="1:6" ht="17.25" x14ac:dyDescent="0.3">
      <c r="A9" s="72">
        <f>SUM(C11:C15)</f>
        <v>0</v>
      </c>
      <c r="B9" s="2">
        <f>'Time Sheet'!A112</f>
        <v>0</v>
      </c>
      <c r="C9" s="2">
        <f>'Time Sheet'!B112</f>
        <v>0</v>
      </c>
      <c r="D9" s="2">
        <f>'Time Sheet'!C112</f>
        <v>0</v>
      </c>
      <c r="E9" s="2">
        <f>'Time Sheet'!D112</f>
        <v>0</v>
      </c>
      <c r="F9" s="2">
        <f>'Time Sheet'!E112</f>
        <v>0</v>
      </c>
    </row>
    <row r="10" spans="1:6" ht="15.75" thickBot="1" x14ac:dyDescent="0.3">
      <c r="A10" s="30"/>
      <c r="B10" s="12"/>
      <c r="C10" s="12"/>
      <c r="D10" s="12"/>
      <c r="E10" s="12"/>
      <c r="F10" s="12"/>
    </row>
    <row r="11" spans="1:6" ht="18" customHeight="1" thickBot="1" x14ac:dyDescent="0.3">
      <c r="A11" s="16" t="s">
        <v>6</v>
      </c>
      <c r="B11" s="31" t="s">
        <v>10</v>
      </c>
      <c r="C11" s="77">
        <f>B9</f>
        <v>0</v>
      </c>
      <c r="D11" s="10" t="s">
        <v>9</v>
      </c>
      <c r="E11" s="9"/>
      <c r="F11" s="47">
        <f>ROUND(C11*E11,2)</f>
        <v>0</v>
      </c>
    </row>
    <row r="12" spans="1:6" ht="18" customHeight="1" thickBot="1" x14ac:dyDescent="0.3">
      <c r="A12" s="16" t="s">
        <v>5</v>
      </c>
      <c r="B12" s="31" t="s">
        <v>10</v>
      </c>
      <c r="C12" s="77">
        <f>C9</f>
        <v>0</v>
      </c>
      <c r="D12" s="10" t="s">
        <v>9</v>
      </c>
      <c r="E12" s="8">
        <f>E11*1.5</f>
        <v>0</v>
      </c>
      <c r="F12" s="47">
        <f>ROUND(C12*E12,2)</f>
        <v>0</v>
      </c>
    </row>
    <row r="13" spans="1:6" ht="17.25" customHeight="1" thickBot="1" x14ac:dyDescent="0.3">
      <c r="A13" s="16" t="s">
        <v>0</v>
      </c>
      <c r="B13" s="31" t="s">
        <v>10</v>
      </c>
      <c r="C13" s="77">
        <f>D9</f>
        <v>0</v>
      </c>
      <c r="D13" s="10" t="s">
        <v>9</v>
      </c>
      <c r="E13" s="6">
        <f>E11</f>
        <v>0</v>
      </c>
      <c r="F13" s="47">
        <f>ROUND(C13*E13,2)</f>
        <v>0</v>
      </c>
    </row>
    <row r="14" spans="1:6" ht="17.25" customHeight="1" thickBot="1" x14ac:dyDescent="0.3">
      <c r="A14" s="32" t="s">
        <v>35</v>
      </c>
      <c r="B14" s="31" t="s">
        <v>10</v>
      </c>
      <c r="C14" s="77">
        <f>E9</f>
        <v>0</v>
      </c>
      <c r="D14" s="10" t="s">
        <v>9</v>
      </c>
      <c r="E14" s="6">
        <f>E11</f>
        <v>0</v>
      </c>
      <c r="F14" s="47">
        <f>ROUND(C14*E14,2)</f>
        <v>0</v>
      </c>
    </row>
    <row r="15" spans="1:6" ht="17.25" customHeight="1" thickBot="1" x14ac:dyDescent="0.3">
      <c r="A15" s="32" t="s">
        <v>14</v>
      </c>
      <c r="B15" s="31" t="s">
        <v>10</v>
      </c>
      <c r="C15" s="77">
        <f>F9</f>
        <v>0</v>
      </c>
      <c r="D15" s="10" t="s">
        <v>9</v>
      </c>
      <c r="E15" s="6">
        <f>E11</f>
        <v>0</v>
      </c>
      <c r="F15" s="47">
        <f>ROUND(C15*E15,2)</f>
        <v>0</v>
      </c>
    </row>
    <row r="16" spans="1:6" ht="17.25" customHeight="1" x14ac:dyDescent="0.25">
      <c r="A16" s="33" t="s">
        <v>46</v>
      </c>
      <c r="B16" s="33"/>
      <c r="C16" s="49"/>
      <c r="F16" s="34">
        <f>SUM(F11:F15)</f>
        <v>0</v>
      </c>
    </row>
    <row r="17" spans="1:6" ht="12.75" customHeight="1" x14ac:dyDescent="0.25">
      <c r="A17" s="32"/>
      <c r="F17" s="35"/>
    </row>
    <row r="18" spans="1:6" ht="17.25" customHeight="1" x14ac:dyDescent="0.25">
      <c r="A18" s="78" t="s">
        <v>55</v>
      </c>
      <c r="B18" s="79"/>
      <c r="C18" s="79"/>
      <c r="D18" s="79"/>
      <c r="E18" s="79"/>
      <c r="F18" s="80"/>
    </row>
    <row r="19" spans="1:6" ht="17.25" customHeight="1" x14ac:dyDescent="0.25">
      <c r="A19" s="10" t="s">
        <v>56</v>
      </c>
      <c r="E19" s="4"/>
      <c r="F19" s="45">
        <f>ROUND(F16*0.0765,2)</f>
        <v>0</v>
      </c>
    </row>
    <row r="20" spans="1:6" ht="17.25" customHeight="1" thickBot="1" x14ac:dyDescent="0.3">
      <c r="A20" s="36" t="s">
        <v>45</v>
      </c>
      <c r="F20" s="46"/>
    </row>
    <row r="21" spans="1:6" ht="17.25" customHeight="1" thickBot="1" x14ac:dyDescent="0.3">
      <c r="A21" s="87" t="s">
        <v>51</v>
      </c>
      <c r="E21" s="7"/>
      <c r="F21" s="45">
        <f>ROUND(E21*F16,2)</f>
        <v>0</v>
      </c>
    </row>
    <row r="22" spans="1:6" ht="12.95" customHeight="1" x14ac:dyDescent="0.25">
      <c r="A22" s="87"/>
      <c r="E22" s="91"/>
      <c r="F22" s="88"/>
    </row>
    <row r="23" spans="1:6" ht="17.25" customHeight="1" x14ac:dyDescent="0.25">
      <c r="A23" s="78" t="s">
        <v>47</v>
      </c>
      <c r="B23" s="79"/>
      <c r="C23" s="79"/>
      <c r="D23" s="79"/>
      <c r="E23" s="79"/>
      <c r="F23" s="80"/>
    </row>
    <row r="24" spans="1:6" ht="17.25" customHeight="1" thickBot="1" x14ac:dyDescent="0.3">
      <c r="A24" s="76" t="s">
        <v>15</v>
      </c>
      <c r="B24" s="44"/>
      <c r="D24" s="76" t="s">
        <v>16</v>
      </c>
      <c r="E24" s="44"/>
      <c r="F24" s="35"/>
    </row>
    <row r="25" spans="1:6" ht="17.25" customHeight="1" x14ac:dyDescent="0.25">
      <c r="A25" s="10" t="s">
        <v>43</v>
      </c>
      <c r="F25" s="45">
        <f>B24-E24</f>
        <v>0</v>
      </c>
    </row>
    <row r="26" spans="1:6" ht="17.25" customHeight="1" x14ac:dyDescent="0.25">
      <c r="A26" s="10" t="s">
        <v>17</v>
      </c>
      <c r="B26" s="16"/>
      <c r="C26" s="16"/>
      <c r="F26" s="45">
        <f>ROUND(-(0.0765*E24),2)</f>
        <v>0</v>
      </c>
    </row>
    <row r="27" spans="1:6" ht="12.95" customHeight="1" x14ac:dyDescent="0.25">
      <c r="A27" s="10"/>
      <c r="B27" s="16"/>
      <c r="C27" s="16"/>
      <c r="F27" s="88"/>
    </row>
    <row r="28" spans="1:6" ht="17.25" customHeight="1" x14ac:dyDescent="0.25">
      <c r="A28" s="81" t="s">
        <v>48</v>
      </c>
      <c r="B28" s="79"/>
      <c r="C28" s="79"/>
      <c r="D28" s="79"/>
      <c r="E28" s="79"/>
      <c r="F28" s="79"/>
    </row>
    <row r="29" spans="1:6" ht="17.25" customHeight="1" thickBot="1" x14ac:dyDescent="0.3">
      <c r="A29" s="36" t="s">
        <v>44</v>
      </c>
      <c r="F29" s="82"/>
    </row>
    <row r="30" spans="1:6" ht="17.25" customHeight="1" thickBot="1" x14ac:dyDescent="0.3">
      <c r="A30" s="36" t="s">
        <v>49</v>
      </c>
      <c r="F30" s="48"/>
    </row>
    <row r="31" spans="1:6" ht="17.25" customHeight="1" thickBot="1" x14ac:dyDescent="0.3">
      <c r="A31" s="10" t="s">
        <v>52</v>
      </c>
      <c r="E31" s="7"/>
      <c r="F31" s="45">
        <f>ROUND(E31*F16,2)</f>
        <v>0</v>
      </c>
    </row>
    <row r="33" spans="1:6" ht="17.25" customHeight="1" thickBot="1" x14ac:dyDescent="0.3">
      <c r="E33" s="30" t="s">
        <v>1</v>
      </c>
      <c r="F33" s="37" t="str">
        <f>IF(F16=0,"",F16+F19+F20+F21+F25+F26+F29+F30+F31)</f>
        <v/>
      </c>
    </row>
    <row r="34" spans="1:6" ht="12.95" customHeight="1" thickTop="1" x14ac:dyDescent="0.2"/>
    <row r="35" spans="1:6" ht="21" customHeight="1" x14ac:dyDescent="0.25">
      <c r="A35" s="38" t="s">
        <v>12</v>
      </c>
      <c r="B35" s="83"/>
      <c r="C35" s="39"/>
      <c r="D35" s="39"/>
      <c r="E35" s="39"/>
    </row>
    <row r="36" spans="1:6" ht="20.85" customHeight="1" x14ac:dyDescent="0.25">
      <c r="A36" s="38" t="s">
        <v>11</v>
      </c>
      <c r="B36" s="5"/>
      <c r="C36" s="40"/>
      <c r="D36" s="41"/>
      <c r="E36" s="42"/>
    </row>
    <row r="37" spans="1:6" ht="12.95" customHeight="1" x14ac:dyDescent="0.2">
      <c r="A37" s="43"/>
      <c r="D37" s="42"/>
      <c r="E37" s="42"/>
    </row>
    <row r="38" spans="1:6" ht="21" customHeight="1" x14ac:dyDescent="0.25">
      <c r="A38" s="38" t="s">
        <v>13</v>
      </c>
      <c r="B38" s="83"/>
      <c r="C38" s="39"/>
      <c r="D38" s="39"/>
      <c r="E38" s="39"/>
    </row>
    <row r="39" spans="1:6" ht="21" customHeight="1" x14ac:dyDescent="0.25">
      <c r="A39" s="38" t="s">
        <v>18</v>
      </c>
      <c r="B39" s="5"/>
      <c r="C39" s="40"/>
      <c r="D39" s="40"/>
      <c r="E39" s="40"/>
    </row>
    <row r="40" spans="1:6" ht="20.85" customHeight="1" x14ac:dyDescent="0.25">
      <c r="A40" s="38" t="s">
        <v>11</v>
      </c>
      <c r="B40" s="5"/>
      <c r="C40" s="40"/>
      <c r="F40" s="75"/>
    </row>
  </sheetData>
  <sheetProtection algorithmName="SHA-512" hashValue="PgmB1wYv+kVU8Q26WYflwaiHurI7PMGFB8wQJ3lLIfsw/nlNtnhpFuPJ5DF6GaM0ybH41L4JrTqpKSgJ7hKw4Q==" saltValue="JAnyM1wO8BQVkrwVPjT2dw==" spinCount="100000" sheet="1" selectLockedCells="1"/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</vt:lpstr>
      <vt:lpstr>RECAP Sheet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2022-04-22T17:47:32Z</cp:lastPrinted>
  <dcterms:created xsi:type="dcterms:W3CDTF">2011-08-24T13:06:50Z</dcterms:created>
  <dcterms:modified xsi:type="dcterms:W3CDTF">2022-12-22T15:04:13Z</dcterms:modified>
</cp:coreProperties>
</file>